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une\OneDrive - United Nations\UNECA\ARII\Data_ARII2018\Data_ARII2018_2_08_2018\"/>
    </mc:Choice>
  </mc:AlternateContent>
  <xr:revisionPtr revIDLastSave="0" documentId="13_ncr:1_{5C8DF7D8-8AC2-4FB8-8AA0-0A642020FE15}" xr6:coauthVersionLast="43" xr6:coauthVersionMax="43" xr10:uidLastSave="{00000000-0000-0000-0000-000000000000}"/>
  <bookViews>
    <workbookView xWindow="-110" yWindow="-110" windowWidth="19420" windowHeight="11020" firstSheet="2" activeTab="8" xr2:uid="{00000000-000D-0000-FFFF-FFFF00000000}"/>
  </bookViews>
  <sheets>
    <sheet name="Source AfDB Index" sheetId="1" r:id="rId1"/>
    <sheet name="Africa" sheetId="10" r:id="rId2"/>
    <sheet name="CENSAD" sheetId="2" r:id="rId3"/>
    <sheet name="COMESA" sheetId="3" r:id="rId4"/>
    <sheet name="ECCAS" sheetId="5" r:id="rId5"/>
    <sheet name="EAC" sheetId="4" r:id="rId6"/>
    <sheet name="ECOWAS" sheetId="6" r:id="rId7"/>
    <sheet name="IGAD" sheetId="7" r:id="rId8"/>
    <sheet name="SADC" sheetId="8" r:id="rId9"/>
    <sheet name="UMA" sheetId="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8" l="1"/>
  <c r="C22" i="3" l="1"/>
  <c r="C23" i="3"/>
  <c r="D4" i="10" l="1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3" i="10"/>
  <c r="E3" i="10" l="1"/>
  <c r="E49" i="10"/>
  <c r="E52" i="10"/>
  <c r="E44" i="10"/>
  <c r="E36" i="10"/>
  <c r="E28" i="10"/>
  <c r="E20" i="10"/>
  <c r="E12" i="10"/>
  <c r="E4" i="10"/>
  <c r="E55" i="10"/>
  <c r="E51" i="10"/>
  <c r="E47" i="10"/>
  <c r="E43" i="10"/>
  <c r="E39" i="10"/>
  <c r="E35" i="10"/>
  <c r="E31" i="10"/>
  <c r="E27" i="10"/>
  <c r="E23" i="10"/>
  <c r="E19" i="10"/>
  <c r="E15" i="10"/>
  <c r="E11" i="10"/>
  <c r="E7" i="10"/>
  <c r="E56" i="10"/>
  <c r="E48" i="10"/>
  <c r="E40" i="10"/>
  <c r="E32" i="10"/>
  <c r="E24" i="10"/>
  <c r="E16" i="10"/>
  <c r="E8" i="10"/>
  <c r="E54" i="10"/>
  <c r="E50" i="10"/>
  <c r="E46" i="10"/>
  <c r="E42" i="10"/>
  <c r="E38" i="10"/>
  <c r="E34" i="10"/>
  <c r="E30" i="10"/>
  <c r="E26" i="10"/>
  <c r="E22" i="10"/>
  <c r="E18" i="10"/>
  <c r="E14" i="10"/>
  <c r="E10" i="10"/>
  <c r="E6" i="10"/>
  <c r="E53" i="10"/>
  <c r="E45" i="10"/>
  <c r="E41" i="10"/>
  <c r="E37" i="10"/>
  <c r="E33" i="10"/>
  <c r="E29" i="10"/>
  <c r="E25" i="10"/>
  <c r="E21" i="10"/>
  <c r="E17" i="10"/>
  <c r="E13" i="10"/>
  <c r="E9" i="10"/>
  <c r="E5" i="10"/>
  <c r="C4" i="9"/>
  <c r="C5" i="9"/>
  <c r="C6" i="9"/>
  <c r="C7" i="9"/>
  <c r="C3" i="9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3" i="8"/>
  <c r="C4" i="7"/>
  <c r="C5" i="7"/>
  <c r="C6" i="7"/>
  <c r="C7" i="7"/>
  <c r="C8" i="7"/>
  <c r="C9" i="7"/>
  <c r="C10" i="7"/>
  <c r="C3" i="7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3" i="6"/>
  <c r="C4" i="5"/>
  <c r="C5" i="5"/>
  <c r="C6" i="5"/>
  <c r="C7" i="5"/>
  <c r="C8" i="5"/>
  <c r="C9" i="5"/>
  <c r="C10" i="5"/>
  <c r="C11" i="5"/>
  <c r="C12" i="5"/>
  <c r="C13" i="5"/>
  <c r="C3" i="5"/>
  <c r="D16" i="8" l="1"/>
  <c r="D12" i="8"/>
  <c r="D8" i="8"/>
  <c r="D4" i="8"/>
  <c r="D15" i="8"/>
  <c r="D11" i="8"/>
  <c r="D7" i="8"/>
  <c r="D3" i="8"/>
  <c r="D18" i="8"/>
  <c r="D14" i="8"/>
  <c r="D10" i="8"/>
  <c r="D6" i="8"/>
  <c r="D17" i="8"/>
  <c r="D13" i="8"/>
  <c r="D9" i="8"/>
  <c r="D5" i="8"/>
  <c r="E5" i="8" s="1"/>
  <c r="D7" i="9"/>
  <c r="D6" i="9"/>
  <c r="D5" i="9"/>
  <c r="D13" i="5"/>
  <c r="D16" i="6"/>
  <c r="D12" i="6"/>
  <c r="D8" i="7"/>
  <c r="D3" i="9"/>
  <c r="D4" i="9"/>
  <c r="D12" i="5"/>
  <c r="D8" i="5"/>
  <c r="D4" i="5"/>
  <c r="D15" i="6"/>
  <c r="D11" i="6"/>
  <c r="D7" i="6"/>
  <c r="D3" i="7"/>
  <c r="D7" i="7"/>
  <c r="D9" i="5"/>
  <c r="D8" i="6"/>
  <c r="E6" i="9"/>
  <c r="D5" i="5"/>
  <c r="D4" i="6"/>
  <c r="D4" i="7"/>
  <c r="D11" i="5"/>
  <c r="D7" i="5"/>
  <c r="D3" i="6"/>
  <c r="D14" i="6"/>
  <c r="D10" i="6"/>
  <c r="D6" i="6"/>
  <c r="D10" i="7"/>
  <c r="D6" i="7"/>
  <c r="D3" i="5"/>
  <c r="D10" i="5"/>
  <c r="D6" i="5"/>
  <c r="D17" i="6"/>
  <c r="D13" i="6"/>
  <c r="D9" i="6"/>
  <c r="D5" i="6"/>
  <c r="D9" i="7"/>
  <c r="D5" i="7"/>
  <c r="C4" i="4"/>
  <c r="C5" i="4"/>
  <c r="C6" i="4"/>
  <c r="C7" i="4"/>
  <c r="C8" i="4"/>
  <c r="C3" i="4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3" i="3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" i="2"/>
  <c r="E6" i="8" l="1"/>
  <c r="E3" i="8"/>
  <c r="E4" i="8"/>
  <c r="E4" i="9"/>
  <c r="E9" i="8"/>
  <c r="E10" i="8"/>
  <c r="E7" i="8"/>
  <c r="E8" i="8"/>
  <c r="E13" i="8"/>
  <c r="E14" i="8"/>
  <c r="E11" i="8"/>
  <c r="E12" i="8"/>
  <c r="E16" i="6"/>
  <c r="E17" i="8"/>
  <c r="E18" i="8"/>
  <c r="E15" i="8"/>
  <c r="E16" i="8"/>
  <c r="D17" i="3"/>
  <c r="E17" i="3"/>
  <c r="D9" i="3"/>
  <c r="E9" i="3"/>
  <c r="E20" i="3"/>
  <c r="D20" i="3"/>
  <c r="E16" i="3"/>
  <c r="D16" i="3"/>
  <c r="E12" i="3"/>
  <c r="D12" i="3"/>
  <c r="E8" i="3"/>
  <c r="D8" i="3"/>
  <c r="E4" i="3"/>
  <c r="D4" i="3"/>
  <c r="D21" i="3"/>
  <c r="E21" i="3"/>
  <c r="E19" i="3"/>
  <c r="D19" i="3"/>
  <c r="E15" i="3"/>
  <c r="D15" i="3"/>
  <c r="D11" i="3"/>
  <c r="E11" i="3"/>
  <c r="E7" i="3"/>
  <c r="D7" i="3"/>
  <c r="D13" i="3"/>
  <c r="E13" i="3"/>
  <c r="D5" i="3"/>
  <c r="E5" i="3"/>
  <c r="E3" i="3"/>
  <c r="D3" i="3"/>
  <c r="D23" i="3"/>
  <c r="E22" i="3"/>
  <c r="D22" i="3"/>
  <c r="E23" i="3"/>
  <c r="E18" i="3"/>
  <c r="D18" i="3"/>
  <c r="E14" i="3"/>
  <c r="D14" i="3"/>
  <c r="E10" i="3"/>
  <c r="D10" i="3"/>
  <c r="E6" i="3"/>
  <c r="D6" i="3"/>
  <c r="E3" i="9"/>
  <c r="E8" i="7"/>
  <c r="E5" i="9"/>
  <c r="D8" i="4"/>
  <c r="E9" i="7"/>
  <c r="E5" i="6"/>
  <c r="E6" i="5"/>
  <c r="E12" i="6"/>
  <c r="E7" i="9"/>
  <c r="D4" i="4"/>
  <c r="E17" i="6"/>
  <c r="E6" i="7"/>
  <c r="E14" i="6"/>
  <c r="E4" i="7"/>
  <c r="E5" i="7"/>
  <c r="E7" i="7"/>
  <c r="E15" i="6"/>
  <c r="D7" i="4"/>
  <c r="E10" i="7"/>
  <c r="E8" i="6"/>
  <c r="E3" i="7"/>
  <c r="E4" i="5"/>
  <c r="D6" i="4"/>
  <c r="E3" i="6"/>
  <c r="E9" i="6"/>
  <c r="E10" i="5"/>
  <c r="E6" i="6"/>
  <c r="E7" i="5"/>
  <c r="E4" i="6"/>
  <c r="E9" i="5"/>
  <c r="E7" i="6"/>
  <c r="E8" i="5"/>
  <c r="D3" i="4"/>
  <c r="D5" i="4"/>
  <c r="E13" i="6"/>
  <c r="E3" i="5"/>
  <c r="E10" i="6"/>
  <c r="E11" i="5"/>
  <c r="E5" i="5"/>
  <c r="E13" i="5"/>
  <c r="E11" i="6"/>
  <c r="E12" i="5"/>
  <c r="D13" i="2"/>
  <c r="D25" i="2"/>
  <c r="D17" i="2"/>
  <c r="D28" i="2"/>
  <c r="D20" i="2"/>
  <c r="D12" i="2"/>
  <c r="D4" i="2"/>
  <c r="D31" i="2"/>
  <c r="D27" i="2"/>
  <c r="D23" i="2"/>
  <c r="D19" i="2"/>
  <c r="D15" i="2"/>
  <c r="D11" i="2"/>
  <c r="D7" i="2"/>
  <c r="D29" i="2"/>
  <c r="D21" i="2"/>
  <c r="D3" i="2"/>
  <c r="D24" i="2"/>
  <c r="D16" i="2"/>
  <c r="D8" i="2"/>
  <c r="D30" i="2"/>
  <c r="D26" i="2"/>
  <c r="D22" i="2"/>
  <c r="D18" i="2"/>
  <c r="D14" i="2"/>
  <c r="D10" i="2"/>
  <c r="D6" i="2"/>
  <c r="D9" i="2"/>
  <c r="D5" i="2"/>
  <c r="E5" i="2" l="1"/>
  <c r="E5" i="4"/>
  <c r="E8" i="4"/>
  <c r="E6" i="2"/>
  <c r="E22" i="2"/>
  <c r="E16" i="2"/>
  <c r="E29" i="2"/>
  <c r="E19" i="2"/>
  <c r="E4" i="2"/>
  <c r="E17" i="2"/>
  <c r="E6" i="4"/>
  <c r="E10" i="2"/>
  <c r="E26" i="2"/>
  <c r="E24" i="2"/>
  <c r="E7" i="2"/>
  <c r="E23" i="2"/>
  <c r="E12" i="2"/>
  <c r="E25" i="2"/>
  <c r="E7" i="4"/>
  <c r="E4" i="4"/>
  <c r="E14" i="2"/>
  <c r="E30" i="2"/>
  <c r="E3" i="2"/>
  <c r="E11" i="2"/>
  <c r="E27" i="2"/>
  <c r="E20" i="2"/>
  <c r="E13" i="2"/>
  <c r="E9" i="2"/>
  <c r="E18" i="2"/>
  <c r="E8" i="2"/>
  <c r="E21" i="2"/>
  <c r="E15" i="2"/>
  <c r="E31" i="2"/>
  <c r="E28" i="2"/>
  <c r="E3" i="4"/>
</calcChain>
</file>

<file path=xl/sharedStrings.xml><?xml version="1.0" encoding="utf-8"?>
<sst xmlns="http://schemas.openxmlformats.org/spreadsheetml/2006/main" count="272" uniqueCount="78">
  <si>
    <t>Rank</t>
  </si>
  <si>
    <t>Country</t>
  </si>
  <si>
    <t>Seychelles</t>
  </si>
  <si>
    <t>South Africa</t>
  </si>
  <si>
    <t>Libya</t>
  </si>
  <si>
    <t>Mauritius</t>
  </si>
  <si>
    <t>Tunisia</t>
  </si>
  <si>
    <t>Morocco</t>
  </si>
  <si>
    <t>Algeria</t>
  </si>
  <si>
    <t>Cabo Verde</t>
  </si>
  <si>
    <t>Botswana</t>
  </si>
  <si>
    <t>Namibia</t>
  </si>
  <si>
    <t>Gabon</t>
  </si>
  <si>
    <t>Sao Tome and Principe</t>
  </si>
  <si>
    <t>Gambia</t>
  </si>
  <si>
    <t>Zimbabwe</t>
  </si>
  <si>
    <t>Ghana</t>
  </si>
  <si>
    <t>Djibouti</t>
  </si>
  <si>
    <t>Senegal</t>
  </si>
  <si>
    <t>Kenya</t>
  </si>
  <si>
    <t>Comoros</t>
  </si>
  <si>
    <t>Zambia</t>
  </si>
  <si>
    <t>Rwanda</t>
  </si>
  <si>
    <t>Nigeria</t>
  </si>
  <si>
    <t>Uganda</t>
  </si>
  <si>
    <t>Cameroon</t>
  </si>
  <si>
    <t>Equatorial Guinea</t>
  </si>
  <si>
    <t>Malawi</t>
  </si>
  <si>
    <t>Burkina Faso</t>
  </si>
  <si>
    <t>Angola</t>
  </si>
  <si>
    <t>Lesotho</t>
  </si>
  <si>
    <t>Mauritania</t>
  </si>
  <si>
    <t>Burundi</t>
  </si>
  <si>
    <t>Benin</t>
  </si>
  <si>
    <t>Sudan</t>
  </si>
  <si>
    <t>Mali</t>
  </si>
  <si>
    <t>Guinea</t>
  </si>
  <si>
    <t>Liberia</t>
  </si>
  <si>
    <t>Togo</t>
  </si>
  <si>
    <t>Guinea-Bissau</t>
  </si>
  <si>
    <t>Central African Republic</t>
  </si>
  <si>
    <t>Mozambique</t>
  </si>
  <si>
    <t>Sierra Leone</t>
  </si>
  <si>
    <t>Eritrea</t>
  </si>
  <si>
    <t>Madagascar</t>
  </si>
  <si>
    <t>Chad</t>
  </si>
  <si>
    <t>Ethiopia</t>
  </si>
  <si>
    <t>6 .444</t>
  </si>
  <si>
    <t>5 .37</t>
  </si>
  <si>
    <t>Niger</t>
  </si>
  <si>
    <t>Somalia</t>
  </si>
  <si>
    <t>South Sudan</t>
  </si>
  <si>
    <t>4 .337</t>
  </si>
  <si>
    <t>─</t>
  </si>
  <si>
    <t>3 .174</t>
  </si>
  <si>
    <t>Index Score</t>
  </si>
  <si>
    <t>Côte d'Ivoire</t>
  </si>
  <si>
    <t>Egypt</t>
  </si>
  <si>
    <t>Index</t>
  </si>
  <si>
    <t>Congo</t>
  </si>
  <si>
    <t>Min_Max</t>
  </si>
  <si>
    <t>Intra-Africa Infrastructure Index</t>
  </si>
  <si>
    <t>Index Score 2016</t>
  </si>
  <si>
    <t>Index 2016</t>
  </si>
  <si>
    <t>CENSAD Infrastructure Index</t>
  </si>
  <si>
    <t xml:space="preserve">Rank </t>
  </si>
  <si>
    <t>COMESA Infrastructure Index</t>
  </si>
  <si>
    <t>ECCAS Infrastructure Index</t>
  </si>
  <si>
    <t>ECOWAS Infrastructure Index</t>
  </si>
  <si>
    <t>IGAD Infrastructure Index</t>
  </si>
  <si>
    <t>SADC Infrastructure Index</t>
  </si>
  <si>
    <t>UMA Infrastructure Index</t>
  </si>
  <si>
    <t>EAC Infrastructure Index</t>
  </si>
  <si>
    <t xml:space="preserve">Source:Table 1. Africa Infrastructure Development Index, 2016 - Data retrieved in Dec 2017
</t>
  </si>
  <si>
    <t>Infrastructure Index</t>
  </si>
  <si>
    <t>D. Rep. of the Congo</t>
  </si>
  <si>
    <t>Eswatini</t>
  </si>
  <si>
    <t>Utd Rep. of Tanzania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</si>
</sst>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0"/>
      <name val="Arial"/>
      <family val="2"/>
      <charset val="1"/>
    </font>
    <font>
      <b/>
      <sz val="16"/>
      <color rgb="FFFF0000"/>
      <name val="Calibri"/>
      <family val="2"/>
      <scheme val="minor"/>
    </font>
    <font>
      <sz val="11"/>
      <color theme="1"/>
      <name val="Book Antiqua"/>
      <family val="1"/>
    </font>
    <font>
      <b/>
      <sz val="16"/>
      <color rgb="FFFF0000"/>
      <name val="Book Antiqua"/>
      <family val="1"/>
    </font>
    <font>
      <b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49" fontId="4" fillId="0" borderId="0" xfId="1" applyNumberFormat="1" applyFont="1" applyFill="1" applyBorder="1" applyAlignment="1" applyProtection="1"/>
    <xf numFmtId="0" fontId="0" fillId="0" borderId="0" xfId="0" applyBorder="1"/>
    <xf numFmtId="2" fontId="0" fillId="2" borderId="0" xfId="0" applyNumberFormat="1" applyFill="1" applyBorder="1"/>
    <xf numFmtId="2" fontId="0" fillId="0" borderId="0" xfId="0" applyNumberFormat="1" applyFill="1" applyBorder="1"/>
    <xf numFmtId="0" fontId="0" fillId="0" borderId="0" xfId="0" applyFill="1"/>
    <xf numFmtId="0" fontId="1" fillId="0" borderId="0" xfId="0" applyFont="1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2" fontId="0" fillId="2" borderId="0" xfId="0" applyNumberFormat="1" applyFill="1" applyBorder="1" applyAlignment="1">
      <alignment horizontal="center"/>
    </xf>
    <xf numFmtId="0" fontId="0" fillId="0" borderId="0" xfId="0" applyFont="1"/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zoomScale="70" zoomScaleNormal="70" workbookViewId="0">
      <selection activeCell="O19" sqref="O19"/>
    </sheetView>
  </sheetViews>
  <sheetFormatPr defaultRowHeight="14.5" x14ac:dyDescent="0.35"/>
  <cols>
    <col min="2" max="2" width="14.81640625" style="1" customWidth="1"/>
    <col min="3" max="3" width="11.54296875" style="15" customWidth="1"/>
    <col min="4" max="4" width="14.453125" style="15" customWidth="1"/>
    <col min="5" max="5" width="9.1796875" style="16"/>
    <col min="6" max="6" width="15.7265625" style="16" customWidth="1"/>
    <col min="7" max="7" width="9.1796875" style="15"/>
    <col min="8" max="8" width="16.81640625" style="15" customWidth="1"/>
    <col min="9" max="9" width="9.1796875" style="15"/>
    <col min="10" max="10" width="16.7265625" style="15" customWidth="1"/>
  </cols>
  <sheetData>
    <row r="1" spans="1:10" s="11" customFormat="1" ht="20.5" x14ac:dyDescent="0.45">
      <c r="B1" s="12" t="s">
        <v>74</v>
      </c>
      <c r="C1" s="13"/>
      <c r="D1" s="13"/>
      <c r="E1" s="14"/>
      <c r="F1" s="14"/>
      <c r="G1" s="13"/>
      <c r="H1" s="13"/>
      <c r="I1" s="13"/>
      <c r="J1" s="13"/>
    </row>
    <row r="2" spans="1:10" s="11" customFormat="1" x14ac:dyDescent="0.35">
      <c r="B2" s="24" t="s">
        <v>73</v>
      </c>
      <c r="C2" s="24"/>
      <c r="D2" s="24"/>
      <c r="E2" s="24"/>
      <c r="F2" s="24"/>
      <c r="G2" s="24"/>
      <c r="H2" s="24"/>
      <c r="I2" s="24"/>
      <c r="J2" s="24"/>
    </row>
    <row r="3" spans="1:10" x14ac:dyDescent="0.35">
      <c r="C3" s="22">
        <v>2013</v>
      </c>
      <c r="D3" s="22"/>
      <c r="E3" s="23">
        <v>2014</v>
      </c>
      <c r="F3" s="23"/>
      <c r="G3" s="22">
        <v>2015</v>
      </c>
      <c r="H3" s="22"/>
      <c r="I3" s="22">
        <v>2016</v>
      </c>
      <c r="J3" s="22"/>
    </row>
    <row r="4" spans="1:10" x14ac:dyDescent="0.35">
      <c r="B4" s="1" t="s">
        <v>1</v>
      </c>
      <c r="C4" s="10" t="s">
        <v>0</v>
      </c>
      <c r="D4" s="10" t="s">
        <v>55</v>
      </c>
      <c r="E4" s="10" t="s">
        <v>0</v>
      </c>
      <c r="F4" s="10" t="s">
        <v>55</v>
      </c>
      <c r="G4" s="10" t="s">
        <v>0</v>
      </c>
      <c r="H4" s="10" t="s">
        <v>55</v>
      </c>
      <c r="I4" s="10" t="s">
        <v>0</v>
      </c>
      <c r="J4" s="10" t="s">
        <v>55</v>
      </c>
    </row>
    <row r="5" spans="1:10" x14ac:dyDescent="0.35">
      <c r="A5">
        <v>1</v>
      </c>
      <c r="B5" s="1" t="s">
        <v>8</v>
      </c>
      <c r="C5" s="15">
        <v>8</v>
      </c>
      <c r="D5" s="15">
        <v>47.78</v>
      </c>
      <c r="E5" s="16">
        <v>8</v>
      </c>
      <c r="F5" s="16">
        <v>49.91</v>
      </c>
      <c r="G5" s="15">
        <v>8</v>
      </c>
      <c r="H5" s="15">
        <v>52.98</v>
      </c>
      <c r="I5" s="15">
        <v>8</v>
      </c>
      <c r="J5" s="15">
        <v>53.39</v>
      </c>
    </row>
    <row r="6" spans="1:10" x14ac:dyDescent="0.35">
      <c r="A6">
        <v>2</v>
      </c>
      <c r="B6" s="1" t="s">
        <v>29</v>
      </c>
      <c r="C6" s="15">
        <v>32</v>
      </c>
      <c r="D6" s="15">
        <v>14.99</v>
      </c>
      <c r="E6" s="16">
        <v>30</v>
      </c>
      <c r="F6" s="16">
        <v>16.39</v>
      </c>
      <c r="G6" s="15">
        <v>30</v>
      </c>
      <c r="H6" s="15">
        <v>16.82</v>
      </c>
      <c r="I6" s="15">
        <v>31</v>
      </c>
      <c r="J6" s="15">
        <v>16.46</v>
      </c>
    </row>
    <row r="7" spans="1:10" x14ac:dyDescent="0.35">
      <c r="A7">
        <v>3</v>
      </c>
      <c r="B7" s="1" t="s">
        <v>33</v>
      </c>
      <c r="C7" s="15">
        <v>34</v>
      </c>
      <c r="D7" s="15">
        <v>13.72</v>
      </c>
      <c r="E7" s="16">
        <v>33</v>
      </c>
      <c r="F7" s="16">
        <v>14.68</v>
      </c>
      <c r="G7" s="15">
        <v>33</v>
      </c>
      <c r="H7" s="15">
        <v>15.59</v>
      </c>
      <c r="I7" s="15">
        <v>33</v>
      </c>
      <c r="J7" s="15">
        <v>15.78</v>
      </c>
    </row>
    <row r="8" spans="1:10" x14ac:dyDescent="0.35">
      <c r="A8">
        <v>4</v>
      </c>
      <c r="B8" s="1" t="s">
        <v>10</v>
      </c>
      <c r="C8" s="15">
        <v>10</v>
      </c>
      <c r="D8" s="15">
        <v>33.5</v>
      </c>
      <c r="E8" s="16">
        <v>10</v>
      </c>
      <c r="F8" s="16">
        <v>34.76</v>
      </c>
      <c r="G8" s="15">
        <v>10</v>
      </c>
      <c r="H8" s="15">
        <v>35.64</v>
      </c>
      <c r="I8" s="15">
        <v>10</v>
      </c>
      <c r="J8" s="15">
        <v>35.630000000000003</v>
      </c>
    </row>
    <row r="9" spans="1:10" x14ac:dyDescent="0.35">
      <c r="A9">
        <v>5</v>
      </c>
      <c r="B9" s="1" t="s">
        <v>28</v>
      </c>
      <c r="C9" s="15">
        <v>30</v>
      </c>
      <c r="D9" s="15">
        <v>15.33</v>
      </c>
      <c r="E9" s="16">
        <v>31</v>
      </c>
      <c r="F9" s="16">
        <v>15.66</v>
      </c>
      <c r="G9" s="15">
        <v>31</v>
      </c>
      <c r="H9" s="15">
        <v>16.38</v>
      </c>
      <c r="I9" s="15">
        <v>30</v>
      </c>
      <c r="J9" s="15">
        <v>16.52</v>
      </c>
    </row>
    <row r="10" spans="1:10" x14ac:dyDescent="0.35">
      <c r="A10">
        <v>6</v>
      </c>
      <c r="B10" s="1" t="s">
        <v>32</v>
      </c>
      <c r="C10" s="15">
        <v>33</v>
      </c>
      <c r="D10" s="15">
        <v>14.57</v>
      </c>
      <c r="E10" s="16">
        <v>34</v>
      </c>
      <c r="F10" s="16">
        <v>14.52</v>
      </c>
      <c r="G10" s="15">
        <v>35</v>
      </c>
      <c r="H10" s="15">
        <v>14.6</v>
      </c>
      <c r="I10" s="15">
        <v>37</v>
      </c>
      <c r="J10" s="15">
        <v>14.62</v>
      </c>
    </row>
    <row r="11" spans="1:10" x14ac:dyDescent="0.35">
      <c r="A11">
        <v>7</v>
      </c>
      <c r="B11" s="1" t="s">
        <v>9</v>
      </c>
      <c r="C11" s="15">
        <v>9</v>
      </c>
      <c r="D11" s="15">
        <v>44.11</v>
      </c>
      <c r="E11" s="16">
        <v>9</v>
      </c>
      <c r="F11" s="16">
        <v>46.2</v>
      </c>
      <c r="G11" s="15">
        <v>9</v>
      </c>
      <c r="H11" s="15">
        <v>48.95</v>
      </c>
      <c r="I11" s="15">
        <v>9</v>
      </c>
      <c r="J11" s="15">
        <v>49.43</v>
      </c>
    </row>
    <row r="12" spans="1:10" x14ac:dyDescent="0.35">
      <c r="A12">
        <v>8</v>
      </c>
      <c r="B12" s="1" t="s">
        <v>25</v>
      </c>
      <c r="C12" s="15">
        <v>28</v>
      </c>
      <c r="D12" s="15">
        <v>16.79</v>
      </c>
      <c r="E12" s="16">
        <v>26</v>
      </c>
      <c r="F12" s="16">
        <v>18.190000000000001</v>
      </c>
      <c r="G12" s="15">
        <v>26</v>
      </c>
      <c r="H12" s="15">
        <v>18.98</v>
      </c>
      <c r="I12" s="15">
        <v>27</v>
      </c>
      <c r="J12" s="15">
        <v>19.03</v>
      </c>
    </row>
    <row r="13" spans="1:10" x14ac:dyDescent="0.35">
      <c r="A13">
        <v>9</v>
      </c>
      <c r="B13" s="1" t="s">
        <v>40</v>
      </c>
      <c r="C13" s="15">
        <v>42</v>
      </c>
      <c r="D13" s="15">
        <v>10.52</v>
      </c>
      <c r="E13" s="16">
        <v>43</v>
      </c>
      <c r="F13" s="16">
        <v>11.2</v>
      </c>
      <c r="G13" s="15">
        <v>44</v>
      </c>
      <c r="H13" s="15">
        <v>11.71</v>
      </c>
      <c r="I13" s="15">
        <v>44</v>
      </c>
      <c r="J13" s="15">
        <v>11.86</v>
      </c>
    </row>
    <row r="14" spans="1:10" x14ac:dyDescent="0.35">
      <c r="A14">
        <v>10</v>
      </c>
      <c r="B14" s="1" t="s">
        <v>45</v>
      </c>
      <c r="C14" s="15">
        <v>50</v>
      </c>
      <c r="D14" s="15">
        <v>5.46</v>
      </c>
      <c r="E14" s="16">
        <v>51</v>
      </c>
      <c r="F14" s="16">
        <v>6.0449999999999999</v>
      </c>
      <c r="G14" s="15">
        <v>51</v>
      </c>
      <c r="H14" s="15">
        <v>6.7610000000000001</v>
      </c>
      <c r="I14" s="15">
        <v>51</v>
      </c>
      <c r="J14" s="15">
        <v>6.6369999999999996</v>
      </c>
    </row>
    <row r="15" spans="1:10" x14ac:dyDescent="0.35">
      <c r="A15">
        <v>11</v>
      </c>
      <c r="B15" s="1" t="s">
        <v>20</v>
      </c>
      <c r="C15" s="15">
        <v>20</v>
      </c>
      <c r="D15" s="15">
        <v>20.95</v>
      </c>
      <c r="E15" s="16">
        <v>21</v>
      </c>
      <c r="F15" s="16">
        <v>21.64</v>
      </c>
      <c r="G15" s="15">
        <v>21</v>
      </c>
      <c r="H15" s="15">
        <v>22.03</v>
      </c>
      <c r="I15" s="15">
        <v>21</v>
      </c>
      <c r="J15" s="15">
        <v>22.11</v>
      </c>
    </row>
    <row r="16" spans="1:10" x14ac:dyDescent="0.35">
      <c r="A16">
        <v>12</v>
      </c>
      <c r="B16" t="s">
        <v>75</v>
      </c>
      <c r="C16" s="15">
        <v>48</v>
      </c>
      <c r="D16" s="15">
        <v>6.81</v>
      </c>
      <c r="E16" s="16">
        <v>48</v>
      </c>
      <c r="F16" s="16">
        <v>7.5659999999999998</v>
      </c>
      <c r="G16" s="15">
        <v>49</v>
      </c>
      <c r="H16" s="15">
        <v>8.0890000000000004</v>
      </c>
      <c r="I16" s="15">
        <v>49</v>
      </c>
      <c r="J16" s="15">
        <v>8.1630000000000003</v>
      </c>
    </row>
    <row r="17" spans="1:10" x14ac:dyDescent="0.35">
      <c r="A17">
        <v>13</v>
      </c>
      <c r="B17" s="1" t="s">
        <v>59</v>
      </c>
      <c r="C17" s="15">
        <v>36</v>
      </c>
      <c r="D17" s="15">
        <v>13.12</v>
      </c>
      <c r="E17" s="16">
        <v>37</v>
      </c>
      <c r="F17" s="16">
        <v>13.39</v>
      </c>
      <c r="G17" s="15">
        <v>38</v>
      </c>
      <c r="H17" s="15">
        <v>14.16</v>
      </c>
      <c r="I17" s="15">
        <v>38</v>
      </c>
      <c r="J17" s="15">
        <v>14.46</v>
      </c>
    </row>
    <row r="18" spans="1:10" x14ac:dyDescent="0.35">
      <c r="A18">
        <v>14</v>
      </c>
      <c r="B18" s="3" t="s">
        <v>56</v>
      </c>
      <c r="C18" s="15">
        <v>25</v>
      </c>
      <c r="D18" s="15">
        <v>17.75</v>
      </c>
      <c r="E18" s="16">
        <v>27</v>
      </c>
      <c r="F18" s="16">
        <v>18.13</v>
      </c>
      <c r="G18" s="15">
        <v>27</v>
      </c>
      <c r="H18" s="15">
        <v>18.850000000000001</v>
      </c>
      <c r="I18" s="15">
        <v>26</v>
      </c>
      <c r="J18" s="15">
        <v>19.059999999999999</v>
      </c>
    </row>
    <row r="19" spans="1:10" x14ac:dyDescent="0.35">
      <c r="A19">
        <v>15</v>
      </c>
      <c r="B19" s="1" t="s">
        <v>17</v>
      </c>
      <c r="C19" s="15">
        <v>16</v>
      </c>
      <c r="D19" s="15">
        <v>23.45</v>
      </c>
      <c r="E19" s="16">
        <v>17</v>
      </c>
      <c r="F19" s="16">
        <v>23.44</v>
      </c>
      <c r="G19" s="15">
        <v>20</v>
      </c>
      <c r="H19" s="15">
        <v>23.95</v>
      </c>
      <c r="I19" s="15">
        <v>20</v>
      </c>
      <c r="J19" s="15">
        <v>23.92</v>
      </c>
    </row>
    <row r="20" spans="1:10" x14ac:dyDescent="0.35">
      <c r="A20">
        <v>16</v>
      </c>
      <c r="B20" s="1" t="s">
        <v>57</v>
      </c>
      <c r="C20" s="15">
        <v>3</v>
      </c>
      <c r="D20" s="15">
        <v>77.67</v>
      </c>
      <c r="E20" s="16">
        <v>2</v>
      </c>
      <c r="F20" s="16">
        <v>81.11</v>
      </c>
      <c r="G20" s="15">
        <v>2</v>
      </c>
      <c r="H20" s="15">
        <v>85.62</v>
      </c>
      <c r="I20" s="15">
        <v>2</v>
      </c>
      <c r="J20" s="15">
        <v>85.66</v>
      </c>
    </row>
    <row r="21" spans="1:10" x14ac:dyDescent="0.35">
      <c r="A21">
        <v>17</v>
      </c>
      <c r="B21" s="1" t="s">
        <v>26</v>
      </c>
      <c r="C21" s="15">
        <v>27</v>
      </c>
      <c r="D21" s="15">
        <v>17.3</v>
      </c>
      <c r="E21" s="16">
        <v>29</v>
      </c>
      <c r="F21" s="16">
        <v>17.03</v>
      </c>
      <c r="G21" s="15">
        <v>29</v>
      </c>
      <c r="H21" s="15">
        <v>17.7</v>
      </c>
      <c r="I21" s="15">
        <v>29</v>
      </c>
      <c r="J21" s="15">
        <v>17.920000000000002</v>
      </c>
    </row>
    <row r="22" spans="1:10" x14ac:dyDescent="0.35">
      <c r="A22">
        <v>18</v>
      </c>
      <c r="B22" s="1" t="s">
        <v>43</v>
      </c>
      <c r="C22" s="15">
        <v>47</v>
      </c>
      <c r="D22" s="15">
        <v>7.2539999999999996</v>
      </c>
      <c r="E22" s="16">
        <v>7</v>
      </c>
      <c r="F22" s="16">
        <v>7.84</v>
      </c>
      <c r="G22" s="15">
        <v>47</v>
      </c>
      <c r="H22" s="15">
        <v>8.31</v>
      </c>
      <c r="I22" s="15">
        <v>48</v>
      </c>
      <c r="J22" s="15">
        <v>8.2650000000000006</v>
      </c>
    </row>
    <row r="23" spans="1:10" x14ac:dyDescent="0.35">
      <c r="A23">
        <v>19</v>
      </c>
      <c r="B23" s="1" t="s">
        <v>46</v>
      </c>
      <c r="C23" s="15">
        <v>51</v>
      </c>
      <c r="D23" s="15" t="s">
        <v>48</v>
      </c>
      <c r="E23" s="16">
        <v>50</v>
      </c>
      <c r="F23" s="16" t="s">
        <v>47</v>
      </c>
      <c r="G23" s="15">
        <v>50</v>
      </c>
      <c r="H23" s="15">
        <v>7.38</v>
      </c>
      <c r="I23" s="15">
        <v>50</v>
      </c>
      <c r="J23" s="15">
        <v>7.5570000000000004</v>
      </c>
    </row>
    <row r="24" spans="1:10" x14ac:dyDescent="0.35">
      <c r="A24">
        <v>20</v>
      </c>
      <c r="B24" s="1" t="s">
        <v>12</v>
      </c>
      <c r="C24" s="15">
        <v>12</v>
      </c>
      <c r="D24" s="15">
        <v>25.9</v>
      </c>
      <c r="E24" s="16">
        <v>12</v>
      </c>
      <c r="F24" s="16">
        <v>26.97</v>
      </c>
      <c r="G24" s="15">
        <v>12</v>
      </c>
      <c r="H24" s="15">
        <v>27.97</v>
      </c>
      <c r="I24" s="15">
        <v>12</v>
      </c>
      <c r="J24" s="15">
        <v>27.75</v>
      </c>
    </row>
    <row r="25" spans="1:10" x14ac:dyDescent="0.35">
      <c r="A25">
        <v>21</v>
      </c>
      <c r="B25" s="1" t="s">
        <v>14</v>
      </c>
      <c r="C25" s="15">
        <v>15</v>
      </c>
      <c r="D25" s="15">
        <v>24.71</v>
      </c>
      <c r="E25" s="16">
        <v>13</v>
      </c>
      <c r="F25" s="16">
        <v>26.36</v>
      </c>
      <c r="G25" s="15">
        <v>13</v>
      </c>
      <c r="H25" s="15">
        <v>27.45</v>
      </c>
      <c r="I25" s="15">
        <v>13</v>
      </c>
      <c r="J25" s="15">
        <v>27.61</v>
      </c>
    </row>
    <row r="26" spans="1:10" x14ac:dyDescent="0.35">
      <c r="A26">
        <v>22</v>
      </c>
      <c r="B26" s="1" t="s">
        <v>16</v>
      </c>
      <c r="C26" s="15">
        <v>19</v>
      </c>
      <c r="D26" s="15">
        <v>21.11</v>
      </c>
      <c r="E26" s="16">
        <v>16</v>
      </c>
      <c r="F26" s="16">
        <v>23.75</v>
      </c>
      <c r="G26" s="15">
        <v>15</v>
      </c>
      <c r="H26" s="15">
        <v>25.43</v>
      </c>
      <c r="I26" s="15">
        <v>15</v>
      </c>
      <c r="J26" s="15">
        <v>26.09</v>
      </c>
    </row>
    <row r="27" spans="1:10" x14ac:dyDescent="0.35">
      <c r="A27">
        <v>23</v>
      </c>
      <c r="B27" s="1" t="s">
        <v>36</v>
      </c>
      <c r="C27" s="15">
        <v>38</v>
      </c>
      <c r="D27" s="15">
        <v>12.43</v>
      </c>
      <c r="E27" s="16">
        <v>38</v>
      </c>
      <c r="F27" s="16">
        <v>13.38</v>
      </c>
      <c r="G27" s="15">
        <v>39</v>
      </c>
      <c r="H27" s="15">
        <v>14.06</v>
      </c>
      <c r="I27" s="15">
        <v>39</v>
      </c>
      <c r="J27" s="15">
        <v>14.23</v>
      </c>
    </row>
    <row r="28" spans="1:10" x14ac:dyDescent="0.35">
      <c r="A28">
        <v>24</v>
      </c>
      <c r="B28" s="1" t="s">
        <v>39</v>
      </c>
      <c r="C28" s="15">
        <v>41</v>
      </c>
      <c r="D28" s="15">
        <v>10.61</v>
      </c>
      <c r="E28" s="16">
        <v>40</v>
      </c>
      <c r="F28" s="16">
        <v>12.03</v>
      </c>
      <c r="G28" s="15">
        <v>40</v>
      </c>
      <c r="H28" s="15">
        <v>13.04</v>
      </c>
      <c r="I28" s="15">
        <v>40</v>
      </c>
      <c r="J28" s="15">
        <v>13.41</v>
      </c>
    </row>
    <row r="29" spans="1:10" x14ac:dyDescent="0.35">
      <c r="A29">
        <v>25</v>
      </c>
      <c r="B29" s="1" t="s">
        <v>19</v>
      </c>
      <c r="C29" s="15">
        <v>23</v>
      </c>
      <c r="D29" s="15">
        <v>18.43</v>
      </c>
      <c r="E29" s="16">
        <v>20</v>
      </c>
      <c r="F29" s="16">
        <v>21.85</v>
      </c>
      <c r="G29" s="15">
        <v>19</v>
      </c>
      <c r="H29" s="15">
        <v>24</v>
      </c>
      <c r="I29" s="15">
        <v>18</v>
      </c>
      <c r="J29" s="15">
        <v>24.37</v>
      </c>
    </row>
    <row r="30" spans="1:10" x14ac:dyDescent="0.35">
      <c r="A30">
        <v>26</v>
      </c>
      <c r="B30" s="1" t="s">
        <v>30</v>
      </c>
      <c r="C30" s="15">
        <v>31</v>
      </c>
      <c r="D30" s="15">
        <v>15.11</v>
      </c>
      <c r="E30" s="16">
        <v>32</v>
      </c>
      <c r="F30" s="16">
        <v>15.45</v>
      </c>
      <c r="G30" s="15">
        <v>32</v>
      </c>
      <c r="H30" s="15">
        <v>15.7</v>
      </c>
      <c r="I30" s="15">
        <v>34</v>
      </c>
      <c r="J30" s="15">
        <v>15.68</v>
      </c>
    </row>
    <row r="31" spans="1:10" x14ac:dyDescent="0.35">
      <c r="A31">
        <v>27</v>
      </c>
      <c r="B31" s="1" t="s">
        <v>37</v>
      </c>
      <c r="C31" s="15">
        <v>39</v>
      </c>
      <c r="D31" s="15">
        <v>11.18</v>
      </c>
      <c r="E31" s="16">
        <v>41</v>
      </c>
      <c r="F31" s="16">
        <v>11.59</v>
      </c>
      <c r="G31" s="15">
        <v>41</v>
      </c>
      <c r="H31" s="15">
        <v>12.31</v>
      </c>
      <c r="I31" s="15">
        <v>41</v>
      </c>
      <c r="J31" s="15">
        <v>12.42</v>
      </c>
    </row>
    <row r="32" spans="1:10" x14ac:dyDescent="0.35">
      <c r="A32">
        <v>28</v>
      </c>
      <c r="B32" s="1" t="s">
        <v>4</v>
      </c>
      <c r="C32" s="15">
        <v>4</v>
      </c>
      <c r="D32" s="15">
        <v>71.37</v>
      </c>
      <c r="E32" s="16">
        <v>4</v>
      </c>
      <c r="F32" s="16">
        <v>73.44</v>
      </c>
      <c r="G32" s="15">
        <v>3</v>
      </c>
      <c r="H32" s="15">
        <v>77.67</v>
      </c>
      <c r="I32" s="15">
        <v>3</v>
      </c>
      <c r="J32" s="15">
        <v>77.790000000000006</v>
      </c>
    </row>
    <row r="33" spans="1:10" x14ac:dyDescent="0.35">
      <c r="A33">
        <v>29</v>
      </c>
      <c r="B33" s="1" t="s">
        <v>44</v>
      </c>
      <c r="C33" s="15">
        <v>49</v>
      </c>
      <c r="D33" s="15">
        <v>6.6</v>
      </c>
      <c r="E33" s="16">
        <v>49</v>
      </c>
      <c r="F33" s="16">
        <v>7.4660000000000002</v>
      </c>
      <c r="G33" s="15">
        <v>48</v>
      </c>
      <c r="H33" s="15">
        <v>8.173</v>
      </c>
      <c r="I33" s="15">
        <v>47</v>
      </c>
      <c r="J33" s="15">
        <v>8.4469999999999992</v>
      </c>
    </row>
    <row r="34" spans="1:10" x14ac:dyDescent="0.35">
      <c r="A34">
        <v>30</v>
      </c>
      <c r="B34" s="1" t="s">
        <v>27</v>
      </c>
      <c r="C34" s="15">
        <v>29</v>
      </c>
      <c r="D34" s="15">
        <v>16.45</v>
      </c>
      <c r="E34" s="16">
        <v>28</v>
      </c>
      <c r="F34" s="16">
        <v>17.13</v>
      </c>
      <c r="G34" s="15">
        <v>28</v>
      </c>
      <c r="H34" s="15">
        <v>18.010000000000002</v>
      </c>
      <c r="I34" s="15">
        <v>28</v>
      </c>
      <c r="J34" s="15">
        <v>18.440000000000001</v>
      </c>
    </row>
    <row r="35" spans="1:10" x14ac:dyDescent="0.35">
      <c r="A35">
        <v>31</v>
      </c>
      <c r="B35" s="1" t="s">
        <v>35</v>
      </c>
      <c r="C35" s="15">
        <v>44</v>
      </c>
      <c r="D35" s="15">
        <v>10.29</v>
      </c>
      <c r="E35" s="16">
        <v>39</v>
      </c>
      <c r="F35" s="16">
        <v>12.25</v>
      </c>
      <c r="G35" s="15">
        <v>37</v>
      </c>
      <c r="H35" s="15">
        <v>14.23</v>
      </c>
      <c r="I35" s="15">
        <v>35</v>
      </c>
      <c r="J35" s="15">
        <v>15.05</v>
      </c>
    </row>
    <row r="36" spans="1:10" x14ac:dyDescent="0.35">
      <c r="A36">
        <v>32</v>
      </c>
      <c r="B36" s="1" t="s">
        <v>31</v>
      </c>
      <c r="C36" s="15">
        <v>37</v>
      </c>
      <c r="D36" s="15">
        <v>12.53</v>
      </c>
      <c r="E36" s="16">
        <v>35</v>
      </c>
      <c r="F36" s="16">
        <v>14.43</v>
      </c>
      <c r="G36" s="15">
        <v>34</v>
      </c>
      <c r="H36" s="15">
        <v>15.23</v>
      </c>
      <c r="I36" s="15">
        <v>32</v>
      </c>
      <c r="J36" s="15">
        <v>16.190000000000001</v>
      </c>
    </row>
    <row r="37" spans="1:10" x14ac:dyDescent="0.35">
      <c r="A37">
        <v>33</v>
      </c>
      <c r="B37" s="1" t="s">
        <v>5</v>
      </c>
      <c r="C37" s="15">
        <v>5</v>
      </c>
      <c r="D37" s="15">
        <v>67.010000000000005</v>
      </c>
      <c r="E37" s="16">
        <v>5</v>
      </c>
      <c r="F37" s="16">
        <v>71.209999999999994</v>
      </c>
      <c r="G37" s="15">
        <v>5</v>
      </c>
      <c r="H37" s="15">
        <v>74.28</v>
      </c>
      <c r="I37" s="15">
        <v>5</v>
      </c>
      <c r="J37" s="15">
        <v>74.069999999999993</v>
      </c>
    </row>
    <row r="38" spans="1:10" x14ac:dyDescent="0.35">
      <c r="A38">
        <v>34</v>
      </c>
      <c r="B38" s="1" t="s">
        <v>7</v>
      </c>
      <c r="C38" s="15">
        <v>7</v>
      </c>
      <c r="D38" s="15">
        <v>51.81</v>
      </c>
      <c r="E38" s="16">
        <v>7</v>
      </c>
      <c r="F38" s="16">
        <v>56.66</v>
      </c>
      <c r="G38" s="15">
        <v>7</v>
      </c>
      <c r="H38" s="15">
        <v>61.4</v>
      </c>
      <c r="I38" s="15">
        <v>7</v>
      </c>
      <c r="J38" s="15">
        <v>62.4</v>
      </c>
    </row>
    <row r="39" spans="1:10" x14ac:dyDescent="0.35">
      <c r="A39">
        <v>35</v>
      </c>
      <c r="B39" s="1" t="s">
        <v>41</v>
      </c>
      <c r="C39" s="15">
        <v>43</v>
      </c>
      <c r="D39" s="15">
        <v>10.45</v>
      </c>
      <c r="E39" s="16">
        <v>44</v>
      </c>
      <c r="F39" s="16">
        <v>11.2</v>
      </c>
      <c r="G39" s="15">
        <v>45</v>
      </c>
      <c r="H39" s="15">
        <v>11.66</v>
      </c>
      <c r="I39" s="15">
        <v>45</v>
      </c>
      <c r="J39" s="15">
        <v>11.6</v>
      </c>
    </row>
    <row r="40" spans="1:10" x14ac:dyDescent="0.35">
      <c r="A40">
        <v>36</v>
      </c>
      <c r="B40" s="1" t="s">
        <v>11</v>
      </c>
      <c r="C40" s="15">
        <v>11</v>
      </c>
      <c r="D40" s="15">
        <v>27.83</v>
      </c>
      <c r="E40" s="16">
        <v>11</v>
      </c>
      <c r="F40" s="16">
        <v>28.26</v>
      </c>
      <c r="G40" s="15">
        <v>11</v>
      </c>
      <c r="H40" s="15">
        <v>28.73</v>
      </c>
      <c r="I40" s="15">
        <v>11</v>
      </c>
      <c r="J40" s="15">
        <v>28.79</v>
      </c>
    </row>
    <row r="41" spans="1:10" x14ac:dyDescent="0.35">
      <c r="A41">
        <v>37</v>
      </c>
      <c r="B41" s="1" t="s">
        <v>49</v>
      </c>
      <c r="C41" s="15">
        <v>52</v>
      </c>
      <c r="D41" s="15">
        <v>5.04</v>
      </c>
      <c r="E41" s="16">
        <v>52</v>
      </c>
      <c r="F41" s="16">
        <v>5.3479999999999999</v>
      </c>
      <c r="G41" s="15">
        <v>52</v>
      </c>
      <c r="H41" s="15">
        <v>5.4859999999999998</v>
      </c>
      <c r="I41" s="15">
        <v>52</v>
      </c>
      <c r="J41" s="15">
        <v>5.3360000000000003</v>
      </c>
    </row>
    <row r="42" spans="1:10" x14ac:dyDescent="0.35">
      <c r="A42">
        <v>38</v>
      </c>
      <c r="B42" s="1" t="s">
        <v>23</v>
      </c>
      <c r="C42" s="15">
        <v>26</v>
      </c>
      <c r="D42" s="15">
        <v>17.579999999999998</v>
      </c>
      <c r="E42" s="16">
        <v>24</v>
      </c>
      <c r="F42" s="16">
        <v>19.350000000000001</v>
      </c>
      <c r="G42" s="15">
        <v>23</v>
      </c>
      <c r="H42" s="15">
        <v>20.45</v>
      </c>
      <c r="I42" s="15">
        <v>23</v>
      </c>
      <c r="J42" s="15">
        <v>20.6</v>
      </c>
    </row>
    <row r="43" spans="1:10" x14ac:dyDescent="0.35">
      <c r="A43">
        <v>39</v>
      </c>
      <c r="B43" s="1" t="s">
        <v>22</v>
      </c>
      <c r="C43" s="15">
        <v>22</v>
      </c>
      <c r="D43" s="15">
        <v>18.649999999999999</v>
      </c>
      <c r="E43" s="16">
        <v>23</v>
      </c>
      <c r="F43" s="16">
        <v>19.52</v>
      </c>
      <c r="G43" s="15">
        <v>24</v>
      </c>
      <c r="H43" s="15">
        <v>20.440000000000001</v>
      </c>
      <c r="I43" s="15">
        <v>24</v>
      </c>
      <c r="J43" s="15">
        <v>20.45</v>
      </c>
    </row>
    <row r="44" spans="1:10" x14ac:dyDescent="0.35">
      <c r="A44">
        <v>40</v>
      </c>
      <c r="B44" s="1" t="s">
        <v>13</v>
      </c>
      <c r="C44" s="15">
        <v>13</v>
      </c>
      <c r="D44" s="15">
        <v>24.75</v>
      </c>
      <c r="E44" s="16">
        <v>14</v>
      </c>
      <c r="F44" s="16">
        <v>26.05</v>
      </c>
      <c r="G44" s="15">
        <v>14</v>
      </c>
      <c r="H44" s="15">
        <v>27.33</v>
      </c>
      <c r="I44" s="15">
        <v>14</v>
      </c>
      <c r="J44" s="15">
        <v>27.38</v>
      </c>
    </row>
    <row r="45" spans="1:10" x14ac:dyDescent="0.35">
      <c r="A45">
        <v>41</v>
      </c>
      <c r="B45" s="1" t="s">
        <v>18</v>
      </c>
      <c r="C45" s="15">
        <v>18</v>
      </c>
      <c r="D45" s="15">
        <v>21.66</v>
      </c>
      <c r="E45" s="16">
        <v>19</v>
      </c>
      <c r="F45" s="16">
        <v>23.06</v>
      </c>
      <c r="G45" s="15">
        <v>17</v>
      </c>
      <c r="H45" s="15">
        <v>24.58</v>
      </c>
      <c r="I45" s="15">
        <v>16</v>
      </c>
      <c r="J45" s="15">
        <v>24.7</v>
      </c>
    </row>
    <row r="46" spans="1:10" x14ac:dyDescent="0.35">
      <c r="A46">
        <v>42</v>
      </c>
      <c r="B46" s="1" t="s">
        <v>2</v>
      </c>
      <c r="C46" s="15">
        <v>1</v>
      </c>
      <c r="D46" s="15">
        <v>84.41</v>
      </c>
      <c r="E46" s="16">
        <v>1</v>
      </c>
      <c r="F46" s="16">
        <v>89.57</v>
      </c>
      <c r="G46" s="15">
        <v>1</v>
      </c>
      <c r="H46" s="15">
        <v>93.71</v>
      </c>
      <c r="I46" s="15">
        <v>1</v>
      </c>
      <c r="J46" s="15">
        <v>93.92</v>
      </c>
    </row>
    <row r="47" spans="1:10" x14ac:dyDescent="0.35">
      <c r="A47">
        <v>43</v>
      </c>
      <c r="B47" s="1" t="s">
        <v>42</v>
      </c>
      <c r="C47" s="15">
        <v>46</v>
      </c>
      <c r="D47" s="15">
        <v>7.55</v>
      </c>
      <c r="E47" s="16">
        <v>46</v>
      </c>
      <c r="F47" s="16">
        <v>8.5839999999999996</v>
      </c>
      <c r="G47" s="15">
        <v>46</v>
      </c>
      <c r="H47" s="15">
        <v>9.3480000000000008</v>
      </c>
      <c r="I47" s="15">
        <v>46</v>
      </c>
      <c r="J47" s="15">
        <v>9.3870000000000005</v>
      </c>
    </row>
    <row r="48" spans="1:10" x14ac:dyDescent="0.35">
      <c r="A48">
        <v>44</v>
      </c>
      <c r="B48" s="1" t="s">
        <v>50</v>
      </c>
      <c r="C48" s="15">
        <v>53</v>
      </c>
      <c r="D48" s="15">
        <v>2.79</v>
      </c>
      <c r="E48" s="16">
        <v>54</v>
      </c>
      <c r="F48" s="16" t="s">
        <v>54</v>
      </c>
      <c r="G48" s="15">
        <v>54</v>
      </c>
      <c r="H48" s="15">
        <v>3.3639999999999999</v>
      </c>
      <c r="I48" s="15">
        <v>54</v>
      </c>
      <c r="J48" s="15">
        <v>3.355</v>
      </c>
    </row>
    <row r="49" spans="1:10" x14ac:dyDescent="0.35">
      <c r="A49">
        <v>45</v>
      </c>
      <c r="B49" s="1" t="s">
        <v>3</v>
      </c>
      <c r="C49" s="15">
        <v>2</v>
      </c>
      <c r="D49" s="15">
        <v>78.97</v>
      </c>
      <c r="E49" s="16">
        <v>3</v>
      </c>
      <c r="F49" s="16">
        <v>73.81</v>
      </c>
      <c r="G49" s="15">
        <v>4</v>
      </c>
      <c r="H49" s="15">
        <v>75.900000000000006</v>
      </c>
      <c r="I49" s="15">
        <v>4</v>
      </c>
      <c r="J49" s="15">
        <v>75.510000000000005</v>
      </c>
    </row>
    <row r="50" spans="1:10" x14ac:dyDescent="0.35">
      <c r="A50">
        <v>46</v>
      </c>
      <c r="B50" s="1" t="s">
        <v>51</v>
      </c>
      <c r="C50" s="15">
        <v>54</v>
      </c>
      <c r="D50" s="15" t="s">
        <v>53</v>
      </c>
      <c r="E50" s="16">
        <v>53</v>
      </c>
      <c r="F50" s="16" t="s">
        <v>52</v>
      </c>
      <c r="G50" s="15">
        <v>53</v>
      </c>
      <c r="H50" s="15">
        <v>4.923</v>
      </c>
      <c r="I50" s="15">
        <v>53</v>
      </c>
      <c r="J50" s="15">
        <v>4.9390000000000001</v>
      </c>
    </row>
    <row r="51" spans="1:10" x14ac:dyDescent="0.35">
      <c r="A51">
        <v>47</v>
      </c>
      <c r="B51" s="1" t="s">
        <v>34</v>
      </c>
      <c r="C51" s="15">
        <v>35</v>
      </c>
      <c r="D51" s="15">
        <v>13.21</v>
      </c>
      <c r="E51" s="16">
        <v>36</v>
      </c>
      <c r="F51" s="16">
        <v>13.71</v>
      </c>
      <c r="G51" s="15">
        <v>36</v>
      </c>
      <c r="H51" s="15">
        <v>14.59</v>
      </c>
      <c r="I51" s="15">
        <v>36</v>
      </c>
      <c r="J51" s="15">
        <v>14.67</v>
      </c>
    </row>
    <row r="52" spans="1:10" x14ac:dyDescent="0.35">
      <c r="A52">
        <v>48</v>
      </c>
      <c r="B52" s="1" t="s">
        <v>76</v>
      </c>
      <c r="C52" s="15">
        <v>17</v>
      </c>
      <c r="D52" s="15">
        <v>22.3</v>
      </c>
      <c r="E52" s="16">
        <v>18</v>
      </c>
      <c r="F52" s="16">
        <v>23.4</v>
      </c>
      <c r="G52" s="15">
        <v>16</v>
      </c>
      <c r="H52" s="15">
        <v>24.69</v>
      </c>
      <c r="I52" s="15">
        <v>17</v>
      </c>
      <c r="J52" s="15">
        <v>24.62</v>
      </c>
    </row>
    <row r="53" spans="1:10" x14ac:dyDescent="0.35">
      <c r="A53">
        <v>49</v>
      </c>
      <c r="B53" t="s">
        <v>77</v>
      </c>
      <c r="C53" s="15">
        <v>45</v>
      </c>
      <c r="D53" s="15">
        <v>10.210000000000001</v>
      </c>
      <c r="E53" s="16">
        <v>45</v>
      </c>
      <c r="F53" s="16">
        <v>11.11</v>
      </c>
      <c r="G53" s="15">
        <v>43</v>
      </c>
      <c r="H53" s="15">
        <v>11.92</v>
      </c>
      <c r="I53" s="15">
        <v>43</v>
      </c>
      <c r="J53" s="15">
        <v>11.97</v>
      </c>
    </row>
    <row r="54" spans="1:10" x14ac:dyDescent="0.35">
      <c r="A54">
        <v>50</v>
      </c>
      <c r="B54" s="1" t="s">
        <v>38</v>
      </c>
      <c r="C54" s="15">
        <v>40</v>
      </c>
      <c r="D54" s="15">
        <v>10.8</v>
      </c>
      <c r="E54" s="16">
        <v>42</v>
      </c>
      <c r="F54" s="16">
        <v>11.48</v>
      </c>
      <c r="G54" s="15">
        <v>42</v>
      </c>
      <c r="H54" s="15">
        <v>12.12</v>
      </c>
      <c r="I54" s="15">
        <v>42</v>
      </c>
      <c r="J54" s="15">
        <v>12.17</v>
      </c>
    </row>
    <row r="55" spans="1:10" x14ac:dyDescent="0.35">
      <c r="A55">
        <v>51</v>
      </c>
      <c r="B55" s="1" t="s">
        <v>6</v>
      </c>
      <c r="C55" s="15">
        <v>6</v>
      </c>
      <c r="D55" s="15">
        <v>59.51</v>
      </c>
      <c r="E55" s="16">
        <v>6</v>
      </c>
      <c r="F55" s="16">
        <v>61.88</v>
      </c>
      <c r="G55" s="15">
        <v>6</v>
      </c>
      <c r="H55" s="15">
        <v>66.19</v>
      </c>
      <c r="I55" s="15">
        <v>6</v>
      </c>
      <c r="J55" s="15">
        <v>66.260000000000005</v>
      </c>
    </row>
    <row r="56" spans="1:10" x14ac:dyDescent="0.35">
      <c r="A56">
        <v>52</v>
      </c>
      <c r="B56" s="1" t="s">
        <v>24</v>
      </c>
      <c r="C56" s="15">
        <v>24</v>
      </c>
      <c r="D56" s="15">
        <v>17.88</v>
      </c>
      <c r="E56" s="16">
        <v>25</v>
      </c>
      <c r="F56" s="16">
        <v>18.600000000000001</v>
      </c>
      <c r="G56" s="15">
        <v>25</v>
      </c>
      <c r="H56" s="15">
        <v>19.809999999999999</v>
      </c>
      <c r="I56" s="15">
        <v>25</v>
      </c>
      <c r="J56" s="15">
        <v>20</v>
      </c>
    </row>
    <row r="57" spans="1:10" x14ac:dyDescent="0.35">
      <c r="A57">
        <v>53</v>
      </c>
      <c r="B57" s="1" t="s">
        <v>21</v>
      </c>
      <c r="C57" s="15">
        <v>21</v>
      </c>
      <c r="D57" s="15">
        <v>20.13</v>
      </c>
      <c r="E57" s="16">
        <v>22</v>
      </c>
      <c r="F57" s="16">
        <v>20.87</v>
      </c>
      <c r="G57" s="15">
        <v>22</v>
      </c>
      <c r="H57" s="15">
        <v>21.54</v>
      </c>
      <c r="I57" s="15">
        <v>22</v>
      </c>
      <c r="J57" s="15">
        <v>21.54</v>
      </c>
    </row>
    <row r="58" spans="1:10" x14ac:dyDescent="0.35">
      <c r="A58">
        <v>54</v>
      </c>
      <c r="B58" s="1" t="s">
        <v>15</v>
      </c>
      <c r="C58" s="15">
        <v>14</v>
      </c>
      <c r="D58" s="15">
        <v>24.72</v>
      </c>
      <c r="E58" s="16">
        <v>15</v>
      </c>
      <c r="F58" s="16">
        <v>23.86</v>
      </c>
      <c r="G58" s="15">
        <v>18</v>
      </c>
      <c r="H58" s="15">
        <v>24.17</v>
      </c>
      <c r="I58" s="15">
        <v>19</v>
      </c>
      <c r="J58" s="15">
        <v>24.14</v>
      </c>
    </row>
  </sheetData>
  <sortState xmlns:xlrd2="http://schemas.microsoft.com/office/spreadsheetml/2017/richdata2" ref="B2:D59">
    <sortCondition ref="B2:B59"/>
  </sortState>
  <mergeCells count="5">
    <mergeCell ref="C3:D3"/>
    <mergeCell ref="E3:F3"/>
    <mergeCell ref="G3:H3"/>
    <mergeCell ref="I3:J3"/>
    <mergeCell ref="B2:J2"/>
  </mergeCells>
  <pageMargins left="0.7" right="0.7" top="0.75" bottom="0.75" header="0.3" footer="0.3"/>
  <pageSetup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8"/>
  <sheetViews>
    <sheetView workbookViewId="0">
      <selection activeCell="G16" sqref="G16"/>
    </sheetView>
  </sheetViews>
  <sheetFormatPr defaultRowHeight="14.5" x14ac:dyDescent="0.35"/>
  <cols>
    <col min="1" max="1" width="9.1796875" style="18"/>
    <col min="2" max="2" width="9.81640625" bestFit="1" customWidth="1"/>
    <col min="3" max="3" width="9.1796875" style="15"/>
    <col min="4" max="4" width="8.7265625" style="20"/>
    <col min="5" max="5" width="9.1796875" style="15"/>
  </cols>
  <sheetData>
    <row r="1" spans="1:5" ht="21" x14ac:dyDescent="0.5">
      <c r="B1" s="26" t="s">
        <v>71</v>
      </c>
      <c r="C1" s="26"/>
      <c r="D1" s="26"/>
      <c r="E1" s="26"/>
    </row>
    <row r="2" spans="1:5" x14ac:dyDescent="0.35">
      <c r="B2" s="4"/>
      <c r="C2" s="15" t="s">
        <v>58</v>
      </c>
      <c r="D2" s="10" t="s">
        <v>60</v>
      </c>
      <c r="E2" s="15" t="s">
        <v>0</v>
      </c>
    </row>
    <row r="3" spans="1:5" x14ac:dyDescent="0.35">
      <c r="A3" s="18">
        <v>1</v>
      </c>
      <c r="B3" s="3" t="s">
        <v>8</v>
      </c>
      <c r="C3" s="15">
        <f>VLOOKUP(B3, 'Source AfDB Index'!$B$5:$J$58,9, FALSE)</f>
        <v>53.39</v>
      </c>
      <c r="D3" s="17">
        <f>(C3-MIN(C$4:C$7))/(MAX(C$4:C$7)-MIN(C$4:C$7))</f>
        <v>0.60389610389610382</v>
      </c>
      <c r="E3" s="15">
        <f>_xlfn.RANK.EQ(D3,$D$3:$D$7)</f>
        <v>4</v>
      </c>
    </row>
    <row r="4" spans="1:5" x14ac:dyDescent="0.35">
      <c r="A4" s="18">
        <v>2</v>
      </c>
      <c r="B4" s="3" t="s">
        <v>4</v>
      </c>
      <c r="C4" s="15">
        <f>VLOOKUP(B4, 'Source AfDB Index'!$B$5:$J$58,9, FALSE)</f>
        <v>77.790000000000006</v>
      </c>
      <c r="D4" s="17">
        <f t="shared" ref="D4:D7" si="0">(C4-MIN(C$4:C$7))/(MAX(C$4:C$7)-MIN(C$4:C$7))</f>
        <v>1</v>
      </c>
      <c r="E4" s="15">
        <f t="shared" ref="E4:E7" si="1">_xlfn.RANK.EQ(D4,$D$3:$D$7)</f>
        <v>1</v>
      </c>
    </row>
    <row r="5" spans="1:5" x14ac:dyDescent="0.35">
      <c r="A5" s="18">
        <v>3</v>
      </c>
      <c r="B5" s="3" t="s">
        <v>31</v>
      </c>
      <c r="C5" s="15">
        <f>VLOOKUP(B5, 'Source AfDB Index'!$B$5:$J$58,9, FALSE)</f>
        <v>16.190000000000001</v>
      </c>
      <c r="D5" s="17">
        <f t="shared" si="0"/>
        <v>0</v>
      </c>
      <c r="E5" s="15">
        <f t="shared" si="1"/>
        <v>5</v>
      </c>
    </row>
    <row r="6" spans="1:5" x14ac:dyDescent="0.35">
      <c r="A6" s="18">
        <v>4</v>
      </c>
      <c r="B6" s="3" t="s">
        <v>7</v>
      </c>
      <c r="C6" s="15">
        <f>VLOOKUP(B6, 'Source AfDB Index'!$B$5:$J$58,9, FALSE)</f>
        <v>62.4</v>
      </c>
      <c r="D6" s="17">
        <f t="shared" si="0"/>
        <v>0.75016233766233742</v>
      </c>
      <c r="E6" s="15">
        <f t="shared" si="1"/>
        <v>3</v>
      </c>
    </row>
    <row r="7" spans="1:5" x14ac:dyDescent="0.35">
      <c r="A7" s="18">
        <v>5</v>
      </c>
      <c r="B7" s="3" t="s">
        <v>6</v>
      </c>
      <c r="C7" s="15">
        <f>VLOOKUP(B7, 'Source AfDB Index'!$B$5:$J$58,9, FALSE)</f>
        <v>66.260000000000005</v>
      </c>
      <c r="D7" s="17">
        <f t="shared" si="0"/>
        <v>0.81282467532467528</v>
      </c>
      <c r="E7" s="15">
        <f t="shared" si="1"/>
        <v>2</v>
      </c>
    </row>
    <row r="8" spans="1:5" x14ac:dyDescent="0.35">
      <c r="B8" s="3"/>
      <c r="C8" s="20"/>
      <c r="D8" s="21"/>
    </row>
    <row r="9" spans="1:5" x14ac:dyDescent="0.35">
      <c r="C9" s="20"/>
      <c r="D9" s="21"/>
    </row>
    <row r="10" spans="1:5" x14ac:dyDescent="0.35">
      <c r="C10" s="20"/>
      <c r="D10" s="21"/>
    </row>
    <row r="11" spans="1:5" x14ac:dyDescent="0.35">
      <c r="D11" s="21"/>
    </row>
    <row r="12" spans="1:5" x14ac:dyDescent="0.35">
      <c r="D12" s="21"/>
    </row>
    <row r="13" spans="1:5" x14ac:dyDescent="0.35">
      <c r="D13" s="21"/>
    </row>
    <row r="14" spans="1:5" x14ac:dyDescent="0.35">
      <c r="D14" s="21"/>
    </row>
    <row r="15" spans="1:5" x14ac:dyDescent="0.35">
      <c r="D15" s="21"/>
    </row>
    <row r="16" spans="1:5" x14ac:dyDescent="0.35">
      <c r="D16" s="21"/>
    </row>
    <row r="17" spans="4:4" x14ac:dyDescent="0.35">
      <c r="D17" s="21"/>
    </row>
    <row r="18" spans="4:4" x14ac:dyDescent="0.35">
      <c r="D18" s="21"/>
    </row>
    <row r="19" spans="4:4" x14ac:dyDescent="0.35">
      <c r="D19" s="21"/>
    </row>
    <row r="20" spans="4:4" x14ac:dyDescent="0.35">
      <c r="D20" s="21"/>
    </row>
    <row r="21" spans="4:4" x14ac:dyDescent="0.35">
      <c r="D21" s="21"/>
    </row>
    <row r="22" spans="4:4" x14ac:dyDescent="0.35">
      <c r="D22" s="21"/>
    </row>
    <row r="23" spans="4:4" x14ac:dyDescent="0.35">
      <c r="D23" s="21"/>
    </row>
    <row r="24" spans="4:4" x14ac:dyDescent="0.35">
      <c r="D24" s="21"/>
    </row>
    <row r="25" spans="4:4" x14ac:dyDescent="0.35">
      <c r="D25" s="21"/>
    </row>
    <row r="26" spans="4:4" x14ac:dyDescent="0.35">
      <c r="D26" s="21"/>
    </row>
    <row r="27" spans="4:4" x14ac:dyDescent="0.35">
      <c r="D27" s="21"/>
    </row>
    <row r="28" spans="4:4" x14ac:dyDescent="0.35">
      <c r="D28" s="21"/>
    </row>
    <row r="29" spans="4:4" x14ac:dyDescent="0.35">
      <c r="D29" s="21"/>
    </row>
    <row r="30" spans="4:4" x14ac:dyDescent="0.35">
      <c r="D30" s="21"/>
    </row>
    <row r="31" spans="4:4" x14ac:dyDescent="0.35">
      <c r="D31" s="21"/>
    </row>
    <row r="32" spans="4:4" x14ac:dyDescent="0.35">
      <c r="D32" s="21"/>
    </row>
    <row r="33" spans="4:4" x14ac:dyDescent="0.35">
      <c r="D33" s="21"/>
    </row>
    <row r="34" spans="4:4" x14ac:dyDescent="0.35">
      <c r="D34" s="21"/>
    </row>
    <row r="35" spans="4:4" x14ac:dyDescent="0.35">
      <c r="D35" s="21"/>
    </row>
    <row r="36" spans="4:4" x14ac:dyDescent="0.35">
      <c r="D36" s="21"/>
    </row>
    <row r="37" spans="4:4" x14ac:dyDescent="0.35">
      <c r="D37" s="21"/>
    </row>
    <row r="38" spans="4:4" x14ac:dyDescent="0.35">
      <c r="D38" s="21"/>
    </row>
    <row r="39" spans="4:4" x14ac:dyDescent="0.35">
      <c r="D39" s="21"/>
    </row>
    <row r="40" spans="4:4" x14ac:dyDescent="0.35">
      <c r="D40" s="21"/>
    </row>
    <row r="41" spans="4:4" x14ac:dyDescent="0.35">
      <c r="D41" s="21"/>
    </row>
    <row r="42" spans="4:4" x14ac:dyDescent="0.35">
      <c r="D42" s="21"/>
    </row>
    <row r="43" spans="4:4" x14ac:dyDescent="0.35">
      <c r="D43" s="21"/>
    </row>
    <row r="44" spans="4:4" x14ac:dyDescent="0.35">
      <c r="D44" s="21"/>
    </row>
    <row r="45" spans="4:4" x14ac:dyDescent="0.35">
      <c r="D45" s="21"/>
    </row>
    <row r="46" spans="4:4" x14ac:dyDescent="0.35">
      <c r="D46" s="21"/>
    </row>
    <row r="47" spans="4:4" x14ac:dyDescent="0.35">
      <c r="D47" s="21"/>
    </row>
    <row r="48" spans="4:4" x14ac:dyDescent="0.35">
      <c r="D48" s="21"/>
    </row>
    <row r="49" spans="4:4" x14ac:dyDescent="0.35">
      <c r="D49" s="21"/>
    </row>
    <row r="50" spans="4:4" x14ac:dyDescent="0.35">
      <c r="D50" s="21"/>
    </row>
    <row r="51" spans="4:4" x14ac:dyDescent="0.35">
      <c r="D51" s="21"/>
    </row>
    <row r="52" spans="4:4" x14ac:dyDescent="0.35">
      <c r="D52" s="21"/>
    </row>
    <row r="53" spans="4:4" x14ac:dyDescent="0.35">
      <c r="D53" s="21"/>
    </row>
    <row r="54" spans="4:4" x14ac:dyDescent="0.35">
      <c r="D54" s="21"/>
    </row>
    <row r="55" spans="4:4" x14ac:dyDescent="0.35">
      <c r="D55" s="21"/>
    </row>
    <row r="56" spans="4:4" x14ac:dyDescent="0.35">
      <c r="D56" s="21"/>
    </row>
    <row r="57" spans="4:4" x14ac:dyDescent="0.35">
      <c r="D57" s="21"/>
    </row>
    <row r="58" spans="4:4" x14ac:dyDescent="0.35">
      <c r="D58" s="21"/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6"/>
  <sheetViews>
    <sheetView zoomScale="70" zoomScaleNormal="70" workbookViewId="0">
      <selection activeCell="R26" sqref="R26"/>
    </sheetView>
  </sheetViews>
  <sheetFormatPr defaultRowHeight="14.5" x14ac:dyDescent="0.35"/>
  <cols>
    <col min="2" max="2" width="33.7265625" style="1" customWidth="1"/>
    <col min="3" max="3" width="22" style="15" customWidth="1"/>
    <col min="4" max="4" width="15.81640625" style="15" customWidth="1"/>
    <col min="5" max="5" width="9.1796875" style="15"/>
  </cols>
  <sheetData>
    <row r="1" spans="1:5" s="11" customFormat="1" ht="20.5" x14ac:dyDescent="0.45">
      <c r="B1" s="25" t="s">
        <v>61</v>
      </c>
      <c r="C1" s="25"/>
      <c r="D1" s="25"/>
      <c r="E1" s="25"/>
    </row>
    <row r="2" spans="1:5" x14ac:dyDescent="0.35">
      <c r="B2" s="1" t="s">
        <v>1</v>
      </c>
      <c r="C2" s="10" t="s">
        <v>62</v>
      </c>
      <c r="D2" s="10" t="s">
        <v>60</v>
      </c>
      <c r="E2" s="10" t="s">
        <v>0</v>
      </c>
    </row>
    <row r="3" spans="1:5" x14ac:dyDescent="0.35">
      <c r="A3">
        <v>1</v>
      </c>
      <c r="B3" s="1" t="s">
        <v>8</v>
      </c>
      <c r="C3" s="15">
        <v>53.39</v>
      </c>
      <c r="D3" s="17">
        <f>(C3-MIN(C$3:C$56))/(MAX(C$3:C$56)-MIN(C$3:C$56))</f>
        <v>0.55247612212223274</v>
      </c>
      <c r="E3" s="15">
        <f>RANK(D3,D$3:D$56)</f>
        <v>8</v>
      </c>
    </row>
    <row r="4" spans="1:5" x14ac:dyDescent="0.35">
      <c r="A4">
        <v>2</v>
      </c>
      <c r="B4" s="1" t="s">
        <v>29</v>
      </c>
      <c r="C4" s="15">
        <v>16.46</v>
      </c>
      <c r="D4" s="17">
        <f t="shared" ref="D4:D56" si="0">(C4-MIN(C$3:C$56))/(MAX(C$3:C$56)-MIN(C$3:C$56))</f>
        <v>0.14470269971843427</v>
      </c>
      <c r="E4" s="15">
        <f t="shared" ref="E4:E56" si="1">RANK(D4,D$3:D$56)</f>
        <v>31</v>
      </c>
    </row>
    <row r="5" spans="1:5" x14ac:dyDescent="0.35">
      <c r="A5">
        <v>3</v>
      </c>
      <c r="B5" s="1" t="s">
        <v>33</v>
      </c>
      <c r="C5" s="15">
        <v>15.78</v>
      </c>
      <c r="D5" s="17">
        <f t="shared" si="0"/>
        <v>0.13719428035112902</v>
      </c>
      <c r="E5" s="15">
        <f t="shared" si="1"/>
        <v>33</v>
      </c>
    </row>
    <row r="6" spans="1:5" x14ac:dyDescent="0.35">
      <c r="A6">
        <v>4</v>
      </c>
      <c r="B6" s="1" t="s">
        <v>10</v>
      </c>
      <c r="C6" s="15">
        <v>35.630000000000003</v>
      </c>
      <c r="D6" s="17">
        <f t="shared" si="0"/>
        <v>0.35637387511731911</v>
      </c>
      <c r="E6" s="15">
        <f t="shared" si="1"/>
        <v>10</v>
      </c>
    </row>
    <row r="7" spans="1:5" x14ac:dyDescent="0.35">
      <c r="A7">
        <v>5</v>
      </c>
      <c r="B7" s="1" t="s">
        <v>28</v>
      </c>
      <c r="C7" s="15">
        <v>16.52</v>
      </c>
      <c r="D7" s="17">
        <f t="shared" si="0"/>
        <v>0.14536520730966709</v>
      </c>
      <c r="E7" s="15">
        <f t="shared" si="1"/>
        <v>30</v>
      </c>
    </row>
    <row r="8" spans="1:5" x14ac:dyDescent="0.35">
      <c r="A8">
        <v>6</v>
      </c>
      <c r="B8" s="1" t="s">
        <v>32</v>
      </c>
      <c r="C8" s="15">
        <v>14.62</v>
      </c>
      <c r="D8" s="17">
        <f t="shared" si="0"/>
        <v>0.12438580025396123</v>
      </c>
      <c r="E8" s="15">
        <f t="shared" si="1"/>
        <v>37</v>
      </c>
    </row>
    <row r="9" spans="1:5" x14ac:dyDescent="0.35">
      <c r="A9">
        <v>7</v>
      </c>
      <c r="B9" s="1" t="s">
        <v>9</v>
      </c>
      <c r="C9" s="15">
        <v>49.43</v>
      </c>
      <c r="D9" s="17">
        <f t="shared" si="0"/>
        <v>0.50875062110086677</v>
      </c>
      <c r="E9" s="15">
        <f t="shared" si="1"/>
        <v>9</v>
      </c>
    </row>
    <row r="10" spans="1:5" x14ac:dyDescent="0.35">
      <c r="A10">
        <v>8</v>
      </c>
      <c r="B10" s="1" t="s">
        <v>25</v>
      </c>
      <c r="C10" s="15">
        <v>19.03</v>
      </c>
      <c r="D10" s="17">
        <f t="shared" si="0"/>
        <v>0.17308010820957326</v>
      </c>
      <c r="E10" s="15">
        <f t="shared" si="1"/>
        <v>27</v>
      </c>
    </row>
    <row r="11" spans="1:5" x14ac:dyDescent="0.35">
      <c r="A11">
        <v>9</v>
      </c>
      <c r="B11" s="1" t="s">
        <v>40</v>
      </c>
      <c r="C11" s="15">
        <v>11.86</v>
      </c>
      <c r="D11" s="17">
        <f t="shared" si="0"/>
        <v>9.3910451057251695E-2</v>
      </c>
      <c r="E11" s="15">
        <f t="shared" si="1"/>
        <v>44</v>
      </c>
    </row>
    <row r="12" spans="1:5" x14ac:dyDescent="0.35">
      <c r="A12">
        <v>10</v>
      </c>
      <c r="B12" s="1" t="s">
        <v>45</v>
      </c>
      <c r="C12" s="15">
        <v>6.6369999999999996</v>
      </c>
      <c r="D12" s="17">
        <f t="shared" si="0"/>
        <v>3.6239165240435044E-2</v>
      </c>
      <c r="E12" s="15">
        <f t="shared" si="1"/>
        <v>51</v>
      </c>
    </row>
    <row r="13" spans="1:5" x14ac:dyDescent="0.35">
      <c r="A13">
        <v>11</v>
      </c>
      <c r="B13" s="1" t="s">
        <v>20</v>
      </c>
      <c r="C13" s="15">
        <v>22.11</v>
      </c>
      <c r="D13" s="17">
        <f t="shared" si="0"/>
        <v>0.20708883122619112</v>
      </c>
      <c r="E13" s="15">
        <f t="shared" si="1"/>
        <v>21</v>
      </c>
    </row>
    <row r="14" spans="1:5" x14ac:dyDescent="0.35">
      <c r="A14">
        <v>12</v>
      </c>
      <c r="B14" t="s">
        <v>75</v>
      </c>
      <c r="C14" s="15">
        <v>8.1630000000000003</v>
      </c>
      <c r="D14" s="17">
        <f t="shared" si="0"/>
        <v>5.3088941644123006E-2</v>
      </c>
      <c r="E14" s="15">
        <f t="shared" si="1"/>
        <v>49</v>
      </c>
    </row>
    <row r="15" spans="1:5" x14ac:dyDescent="0.35">
      <c r="A15">
        <v>13</v>
      </c>
      <c r="B15" s="1" t="s">
        <v>59</v>
      </c>
      <c r="C15" s="15">
        <v>14.46</v>
      </c>
      <c r="D15" s="17">
        <f t="shared" si="0"/>
        <v>0.12261911334400707</v>
      </c>
      <c r="E15" s="15">
        <f t="shared" si="1"/>
        <v>38</v>
      </c>
    </row>
    <row r="16" spans="1:5" x14ac:dyDescent="0.35">
      <c r="A16">
        <v>14</v>
      </c>
      <c r="B16" s="3" t="s">
        <v>56</v>
      </c>
      <c r="C16" s="15">
        <v>19.059999999999999</v>
      </c>
      <c r="D16" s="17">
        <f t="shared" si="0"/>
        <v>0.17341136200518964</v>
      </c>
      <c r="E16" s="15">
        <f t="shared" si="1"/>
        <v>26</v>
      </c>
    </row>
    <row r="17" spans="1:5" x14ac:dyDescent="0.35">
      <c r="A17">
        <v>15</v>
      </c>
      <c r="B17" s="1" t="s">
        <v>17</v>
      </c>
      <c r="C17" s="15">
        <v>23.92</v>
      </c>
      <c r="D17" s="17">
        <f t="shared" si="0"/>
        <v>0.22707447689504778</v>
      </c>
      <c r="E17" s="15">
        <f t="shared" si="1"/>
        <v>20</v>
      </c>
    </row>
    <row r="18" spans="1:5" x14ac:dyDescent="0.35">
      <c r="A18">
        <v>16</v>
      </c>
      <c r="B18" s="1" t="s">
        <v>57</v>
      </c>
      <c r="C18" s="15">
        <v>85.66</v>
      </c>
      <c r="D18" s="17">
        <f t="shared" si="0"/>
        <v>0.90879478827361559</v>
      </c>
      <c r="E18" s="15">
        <f t="shared" si="1"/>
        <v>2</v>
      </c>
    </row>
    <row r="19" spans="1:5" x14ac:dyDescent="0.35">
      <c r="A19">
        <v>17</v>
      </c>
      <c r="B19" s="1" t="s">
        <v>26</v>
      </c>
      <c r="C19" s="15">
        <v>17.920000000000002</v>
      </c>
      <c r="D19" s="17">
        <f t="shared" si="0"/>
        <v>0.16082371777176616</v>
      </c>
      <c r="E19" s="15">
        <f t="shared" si="1"/>
        <v>29</v>
      </c>
    </row>
    <row r="20" spans="1:5" x14ac:dyDescent="0.35">
      <c r="A20">
        <v>18</v>
      </c>
      <c r="B20" s="1" t="s">
        <v>43</v>
      </c>
      <c r="C20" s="15">
        <v>8.2650000000000006</v>
      </c>
      <c r="D20" s="17">
        <f t="shared" si="0"/>
        <v>5.4215204549218798E-2</v>
      </c>
      <c r="E20" s="15">
        <f t="shared" si="1"/>
        <v>48</v>
      </c>
    </row>
    <row r="21" spans="1:5" x14ac:dyDescent="0.35">
      <c r="A21">
        <v>19</v>
      </c>
      <c r="B21" s="1" t="s">
        <v>46</v>
      </c>
      <c r="C21" s="15">
        <v>7.5570000000000004</v>
      </c>
      <c r="D21" s="17">
        <f t="shared" si="0"/>
        <v>4.6397614972671565E-2</v>
      </c>
      <c r="E21" s="15">
        <f t="shared" si="1"/>
        <v>50</v>
      </c>
    </row>
    <row r="22" spans="1:5" x14ac:dyDescent="0.35">
      <c r="A22">
        <v>20</v>
      </c>
      <c r="B22" s="1" t="s">
        <v>12</v>
      </c>
      <c r="C22" s="15">
        <v>27.75</v>
      </c>
      <c r="D22" s="17">
        <f t="shared" si="0"/>
        <v>0.26936454480207583</v>
      </c>
      <c r="E22" s="15">
        <f t="shared" si="1"/>
        <v>12</v>
      </c>
    </row>
    <row r="23" spans="1:5" x14ac:dyDescent="0.35">
      <c r="A23">
        <v>21</v>
      </c>
      <c r="B23" s="1" t="s">
        <v>14</v>
      </c>
      <c r="C23" s="15">
        <v>27.61</v>
      </c>
      <c r="D23" s="17">
        <f t="shared" si="0"/>
        <v>0.26781869375586592</v>
      </c>
      <c r="E23" s="15">
        <f t="shared" si="1"/>
        <v>13</v>
      </c>
    </row>
    <row r="24" spans="1:5" x14ac:dyDescent="0.35">
      <c r="A24">
        <v>22</v>
      </c>
      <c r="B24" s="1" t="s">
        <v>16</v>
      </c>
      <c r="C24" s="15">
        <v>26.09</v>
      </c>
      <c r="D24" s="17">
        <f t="shared" si="0"/>
        <v>0.25103516811130128</v>
      </c>
      <c r="E24" s="15">
        <f t="shared" si="1"/>
        <v>15</v>
      </c>
    </row>
    <row r="25" spans="1:5" x14ac:dyDescent="0.35">
      <c r="A25">
        <v>23</v>
      </c>
      <c r="B25" s="1" t="s">
        <v>36</v>
      </c>
      <c r="C25" s="15">
        <v>14.23</v>
      </c>
      <c r="D25" s="17">
        <f t="shared" si="0"/>
        <v>0.12007950091094795</v>
      </c>
      <c r="E25" s="15">
        <f t="shared" si="1"/>
        <v>39</v>
      </c>
    </row>
    <row r="26" spans="1:5" x14ac:dyDescent="0.35">
      <c r="A26">
        <v>24</v>
      </c>
      <c r="B26" s="1" t="s">
        <v>39</v>
      </c>
      <c r="C26" s="15">
        <v>13.41</v>
      </c>
      <c r="D26" s="17">
        <f t="shared" si="0"/>
        <v>0.11102523049743278</v>
      </c>
      <c r="E26" s="15">
        <f t="shared" si="1"/>
        <v>40</v>
      </c>
    </row>
    <row r="27" spans="1:5" x14ac:dyDescent="0.35">
      <c r="A27">
        <v>25</v>
      </c>
      <c r="B27" s="1" t="s">
        <v>19</v>
      </c>
      <c r="C27" s="15">
        <v>24.37</v>
      </c>
      <c r="D27" s="17">
        <f t="shared" si="0"/>
        <v>0.2320432838292939</v>
      </c>
      <c r="E27" s="15">
        <f t="shared" si="1"/>
        <v>18</v>
      </c>
    </row>
    <row r="28" spans="1:5" x14ac:dyDescent="0.35">
      <c r="A28">
        <v>26</v>
      </c>
      <c r="B28" s="1" t="s">
        <v>30</v>
      </c>
      <c r="C28" s="15">
        <v>15.68</v>
      </c>
      <c r="D28" s="17">
        <f t="shared" si="0"/>
        <v>0.13609010103240765</v>
      </c>
      <c r="E28" s="15">
        <f t="shared" si="1"/>
        <v>34</v>
      </c>
    </row>
    <row r="29" spans="1:5" x14ac:dyDescent="0.35">
      <c r="A29">
        <v>27</v>
      </c>
      <c r="B29" s="1" t="s">
        <v>37</v>
      </c>
      <c r="C29" s="15">
        <v>12.42</v>
      </c>
      <c r="D29" s="17">
        <f t="shared" si="0"/>
        <v>0.10009385524209131</v>
      </c>
      <c r="E29" s="15">
        <f t="shared" si="1"/>
        <v>41</v>
      </c>
    </row>
    <row r="30" spans="1:5" x14ac:dyDescent="0.35">
      <c r="A30">
        <v>28</v>
      </c>
      <c r="B30" s="1" t="s">
        <v>4</v>
      </c>
      <c r="C30" s="15">
        <v>77.790000000000006</v>
      </c>
      <c r="D30" s="17">
        <f t="shared" si="0"/>
        <v>0.8218958758902446</v>
      </c>
      <c r="E30" s="15">
        <f t="shared" si="1"/>
        <v>3</v>
      </c>
    </row>
    <row r="31" spans="1:5" x14ac:dyDescent="0.35">
      <c r="A31">
        <v>29</v>
      </c>
      <c r="B31" s="1" t="s">
        <v>44</v>
      </c>
      <c r="C31" s="15">
        <v>8.4469999999999992</v>
      </c>
      <c r="D31" s="17">
        <f t="shared" si="0"/>
        <v>5.6224810909291656E-2</v>
      </c>
      <c r="E31" s="15">
        <f t="shared" si="1"/>
        <v>47</v>
      </c>
    </row>
    <row r="32" spans="1:5" x14ac:dyDescent="0.35">
      <c r="A32">
        <v>30</v>
      </c>
      <c r="B32" s="1" t="s">
        <v>27</v>
      </c>
      <c r="C32" s="15">
        <v>18.440000000000001</v>
      </c>
      <c r="D32" s="17">
        <f t="shared" si="0"/>
        <v>0.16656545022911723</v>
      </c>
      <c r="E32" s="15">
        <f t="shared" si="1"/>
        <v>28</v>
      </c>
    </row>
    <row r="33" spans="1:5" x14ac:dyDescent="0.35">
      <c r="A33">
        <v>31</v>
      </c>
      <c r="B33" s="1" t="s">
        <v>35</v>
      </c>
      <c r="C33" s="15">
        <v>15.05</v>
      </c>
      <c r="D33" s="17">
        <f t="shared" si="0"/>
        <v>0.1291337713244631</v>
      </c>
      <c r="E33" s="15">
        <f t="shared" si="1"/>
        <v>35</v>
      </c>
    </row>
    <row r="34" spans="1:5" x14ac:dyDescent="0.35">
      <c r="A34">
        <v>32</v>
      </c>
      <c r="B34" s="1" t="s">
        <v>31</v>
      </c>
      <c r="C34" s="15">
        <v>16.190000000000001</v>
      </c>
      <c r="D34" s="17">
        <f t="shared" si="0"/>
        <v>0.14172141555788662</v>
      </c>
      <c r="E34" s="15">
        <f t="shared" si="1"/>
        <v>32</v>
      </c>
    </row>
    <row r="35" spans="1:5" x14ac:dyDescent="0.35">
      <c r="A35">
        <v>33</v>
      </c>
      <c r="B35" s="1" t="s">
        <v>5</v>
      </c>
      <c r="C35" s="15">
        <v>74.069999999999993</v>
      </c>
      <c r="D35" s="17">
        <f t="shared" si="0"/>
        <v>0.78082040523380991</v>
      </c>
      <c r="E35" s="15">
        <f t="shared" si="1"/>
        <v>5</v>
      </c>
    </row>
    <row r="36" spans="1:5" x14ac:dyDescent="0.35">
      <c r="A36">
        <v>34</v>
      </c>
      <c r="B36" s="1" t="s">
        <v>7</v>
      </c>
      <c r="C36" s="15">
        <v>62.4</v>
      </c>
      <c r="D36" s="17">
        <f t="shared" si="0"/>
        <v>0.65196267873902725</v>
      </c>
      <c r="E36" s="15">
        <f t="shared" si="1"/>
        <v>7</v>
      </c>
    </row>
    <row r="37" spans="1:5" x14ac:dyDescent="0.35">
      <c r="A37">
        <v>35</v>
      </c>
      <c r="B37" s="1" t="s">
        <v>41</v>
      </c>
      <c r="C37" s="15">
        <v>11.6</v>
      </c>
      <c r="D37" s="17">
        <f t="shared" si="0"/>
        <v>9.1039584828576159E-2</v>
      </c>
      <c r="E37" s="15">
        <f t="shared" si="1"/>
        <v>45</v>
      </c>
    </row>
    <row r="38" spans="1:5" x14ac:dyDescent="0.35">
      <c r="A38">
        <v>36</v>
      </c>
      <c r="B38" s="1" t="s">
        <v>11</v>
      </c>
      <c r="C38" s="15">
        <v>28.79</v>
      </c>
      <c r="D38" s="17">
        <f t="shared" si="0"/>
        <v>0.28084800971677798</v>
      </c>
      <c r="E38" s="15">
        <f t="shared" si="1"/>
        <v>11</v>
      </c>
    </row>
    <row r="39" spans="1:5" x14ac:dyDescent="0.35">
      <c r="A39">
        <v>37</v>
      </c>
      <c r="B39" s="1" t="s">
        <v>49</v>
      </c>
      <c r="C39" s="15">
        <v>5.3360000000000003</v>
      </c>
      <c r="D39" s="17">
        <f t="shared" si="0"/>
        <v>2.1873792303870154E-2</v>
      </c>
      <c r="E39" s="15">
        <f t="shared" si="1"/>
        <v>52</v>
      </c>
    </row>
    <row r="40" spans="1:5" x14ac:dyDescent="0.35">
      <c r="A40">
        <v>38</v>
      </c>
      <c r="B40" s="1" t="s">
        <v>23</v>
      </c>
      <c r="C40" s="15">
        <v>20.6</v>
      </c>
      <c r="D40" s="17">
        <f t="shared" si="0"/>
        <v>0.19041572351349861</v>
      </c>
      <c r="E40" s="15">
        <f t="shared" si="1"/>
        <v>23</v>
      </c>
    </row>
    <row r="41" spans="1:5" x14ac:dyDescent="0.35">
      <c r="A41">
        <v>39</v>
      </c>
      <c r="B41" s="1" t="s">
        <v>22</v>
      </c>
      <c r="C41" s="15">
        <v>20.45</v>
      </c>
      <c r="D41" s="17">
        <f t="shared" si="0"/>
        <v>0.18875945453541654</v>
      </c>
      <c r="E41" s="15">
        <f t="shared" si="1"/>
        <v>24</v>
      </c>
    </row>
    <row r="42" spans="1:5" x14ac:dyDescent="0.35">
      <c r="A42">
        <v>40</v>
      </c>
      <c r="B42" s="1" t="s">
        <v>13</v>
      </c>
      <c r="C42" s="15">
        <v>27.38</v>
      </c>
      <c r="D42" s="17">
        <f t="shared" si="0"/>
        <v>0.26527908132280681</v>
      </c>
      <c r="E42" s="15">
        <f t="shared" si="1"/>
        <v>14</v>
      </c>
    </row>
    <row r="43" spans="1:5" x14ac:dyDescent="0.35">
      <c r="A43">
        <v>41</v>
      </c>
      <c r="B43" s="1" t="s">
        <v>18</v>
      </c>
      <c r="C43" s="15">
        <v>24.7</v>
      </c>
      <c r="D43" s="17">
        <f t="shared" si="0"/>
        <v>0.23568707558107435</v>
      </c>
      <c r="E43" s="15">
        <f t="shared" si="1"/>
        <v>16</v>
      </c>
    </row>
    <row r="44" spans="1:5" x14ac:dyDescent="0.35">
      <c r="A44">
        <v>42</v>
      </c>
      <c r="B44" s="1" t="s">
        <v>2</v>
      </c>
      <c r="C44" s="15">
        <v>93.92</v>
      </c>
      <c r="D44" s="17">
        <f t="shared" si="0"/>
        <v>1</v>
      </c>
      <c r="E44" s="15">
        <f t="shared" si="1"/>
        <v>1</v>
      </c>
    </row>
    <row r="45" spans="1:5" x14ac:dyDescent="0.35">
      <c r="A45">
        <v>43</v>
      </c>
      <c r="B45" s="1" t="s">
        <v>42</v>
      </c>
      <c r="C45" s="15">
        <v>9.3870000000000005</v>
      </c>
      <c r="D45" s="17">
        <f t="shared" si="0"/>
        <v>6.6604096505272464E-2</v>
      </c>
      <c r="E45" s="15">
        <f t="shared" si="1"/>
        <v>46</v>
      </c>
    </row>
    <row r="46" spans="1:5" x14ac:dyDescent="0.35">
      <c r="A46">
        <v>44</v>
      </c>
      <c r="B46" s="1" t="s">
        <v>50</v>
      </c>
      <c r="C46" s="15">
        <v>3.355</v>
      </c>
      <c r="D46" s="17">
        <f t="shared" si="0"/>
        <v>0</v>
      </c>
      <c r="E46" s="15">
        <f t="shared" si="1"/>
        <v>54</v>
      </c>
    </row>
    <row r="47" spans="1:5" x14ac:dyDescent="0.35">
      <c r="A47">
        <v>45</v>
      </c>
      <c r="B47" s="1" t="s">
        <v>3</v>
      </c>
      <c r="C47" s="15">
        <v>75.510000000000005</v>
      </c>
      <c r="D47" s="17">
        <f t="shared" si="0"/>
        <v>0.79672058742339757</v>
      </c>
      <c r="E47" s="15">
        <f t="shared" si="1"/>
        <v>4</v>
      </c>
    </row>
    <row r="48" spans="1:5" x14ac:dyDescent="0.35">
      <c r="A48">
        <v>46</v>
      </c>
      <c r="B48" s="1" t="s">
        <v>51</v>
      </c>
      <c r="C48" s="15">
        <v>4.9390000000000001</v>
      </c>
      <c r="D48" s="17">
        <f t="shared" si="0"/>
        <v>1.749020040854635E-2</v>
      </c>
      <c r="E48" s="15">
        <f t="shared" si="1"/>
        <v>53</v>
      </c>
    </row>
    <row r="49" spans="1:5" x14ac:dyDescent="0.35">
      <c r="A49">
        <v>47</v>
      </c>
      <c r="B49" s="1" t="s">
        <v>34</v>
      </c>
      <c r="C49" s="15">
        <v>14.67</v>
      </c>
      <c r="D49" s="17">
        <f t="shared" si="0"/>
        <v>0.12493788991332191</v>
      </c>
      <c r="E49" s="15">
        <f t="shared" si="1"/>
        <v>36</v>
      </c>
    </row>
    <row r="50" spans="1:5" x14ac:dyDescent="0.35">
      <c r="A50">
        <v>48</v>
      </c>
      <c r="B50" s="1" t="s">
        <v>76</v>
      </c>
      <c r="C50" s="15">
        <v>24.62</v>
      </c>
      <c r="D50" s="17">
        <f t="shared" si="0"/>
        <v>0.23480373212609729</v>
      </c>
      <c r="E50" s="15">
        <f t="shared" si="1"/>
        <v>17</v>
      </c>
    </row>
    <row r="51" spans="1:5" x14ac:dyDescent="0.35">
      <c r="A51">
        <v>49</v>
      </c>
      <c r="B51" t="s">
        <v>77</v>
      </c>
      <c r="C51" s="15">
        <v>11.97</v>
      </c>
      <c r="D51" s="17">
        <f t="shared" si="0"/>
        <v>9.5125048307845197E-2</v>
      </c>
      <c r="E51" s="15">
        <f t="shared" si="1"/>
        <v>43</v>
      </c>
    </row>
    <row r="52" spans="1:5" x14ac:dyDescent="0.35">
      <c r="A52">
        <v>50</v>
      </c>
      <c r="B52" s="1" t="s">
        <v>38</v>
      </c>
      <c r="C52" s="15">
        <v>12.17</v>
      </c>
      <c r="D52" s="17">
        <f t="shared" si="0"/>
        <v>9.7333406945287915E-2</v>
      </c>
      <c r="E52" s="15">
        <f t="shared" si="1"/>
        <v>42</v>
      </c>
    </row>
    <row r="53" spans="1:5" x14ac:dyDescent="0.35">
      <c r="A53">
        <v>51</v>
      </c>
      <c r="B53" s="1" t="s">
        <v>6</v>
      </c>
      <c r="C53" s="15">
        <v>66.260000000000005</v>
      </c>
      <c r="D53" s="17">
        <f t="shared" si="0"/>
        <v>0.69458400044167179</v>
      </c>
      <c r="E53" s="15">
        <f t="shared" si="1"/>
        <v>6</v>
      </c>
    </row>
    <row r="54" spans="1:5" x14ac:dyDescent="0.35">
      <c r="A54">
        <v>52</v>
      </c>
      <c r="B54" s="1" t="s">
        <v>24</v>
      </c>
      <c r="C54" s="15">
        <v>20</v>
      </c>
      <c r="D54" s="17">
        <f t="shared" si="0"/>
        <v>0.18379064760117042</v>
      </c>
      <c r="E54" s="15">
        <f t="shared" si="1"/>
        <v>25</v>
      </c>
    </row>
    <row r="55" spans="1:5" x14ac:dyDescent="0.35">
      <c r="A55">
        <v>53</v>
      </c>
      <c r="B55" s="1" t="s">
        <v>21</v>
      </c>
      <c r="C55" s="15">
        <v>21.54</v>
      </c>
      <c r="D55" s="17">
        <f t="shared" si="0"/>
        <v>0.20079500910947937</v>
      </c>
      <c r="E55" s="15">
        <f t="shared" si="1"/>
        <v>22</v>
      </c>
    </row>
    <row r="56" spans="1:5" x14ac:dyDescent="0.35">
      <c r="A56">
        <v>54</v>
      </c>
      <c r="B56" s="1" t="s">
        <v>15</v>
      </c>
      <c r="C56" s="15">
        <v>24.14</v>
      </c>
      <c r="D56" s="17">
        <f t="shared" si="0"/>
        <v>0.22950367139623476</v>
      </c>
      <c r="E56" s="15">
        <f t="shared" si="1"/>
        <v>19</v>
      </c>
    </row>
  </sheetData>
  <mergeCells count="1">
    <mergeCell ref="B1:E1"/>
  </mergeCells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8"/>
  <sheetViews>
    <sheetView zoomScale="70" zoomScaleNormal="70" workbookViewId="0">
      <selection activeCell="J11" sqref="J11"/>
    </sheetView>
  </sheetViews>
  <sheetFormatPr defaultRowHeight="14.5" x14ac:dyDescent="0.35"/>
  <cols>
    <col min="2" max="2" width="22.453125" bestFit="1" customWidth="1"/>
    <col min="3" max="3" width="15.7265625" customWidth="1"/>
    <col min="4" max="4" width="13.453125" customWidth="1"/>
    <col min="5" max="5" width="5.453125" bestFit="1" customWidth="1"/>
  </cols>
  <sheetData>
    <row r="1" spans="1:5" ht="21" x14ac:dyDescent="0.5">
      <c r="B1" s="26" t="s">
        <v>64</v>
      </c>
      <c r="C1" s="26"/>
      <c r="D1" s="26"/>
      <c r="E1" s="26"/>
    </row>
    <row r="2" spans="1:5" x14ac:dyDescent="0.35">
      <c r="C2" s="15" t="s">
        <v>63</v>
      </c>
      <c r="D2" s="10" t="s">
        <v>60</v>
      </c>
      <c r="E2" s="15" t="s">
        <v>65</v>
      </c>
    </row>
    <row r="3" spans="1:5" x14ac:dyDescent="0.35">
      <c r="A3" s="18">
        <v>1</v>
      </c>
      <c r="B3" s="3" t="s">
        <v>33</v>
      </c>
      <c r="C3" s="15">
        <f>VLOOKUP(CENSAD!B3, 'Source AfDB Index'!$B$5:$J$58,9, FALSE)</f>
        <v>15.78</v>
      </c>
      <c r="D3" s="17">
        <f>(C3-MIN(C$3:C$31))/(MAX(C$3:C$31)-MIN(C$3:C$31))</f>
        <v>0.15096288196342872</v>
      </c>
      <c r="E3" s="15">
        <f>RANK(D3,D$3:D$31)</f>
        <v>17</v>
      </c>
    </row>
    <row r="4" spans="1:5" x14ac:dyDescent="0.35">
      <c r="A4" s="18">
        <v>2</v>
      </c>
      <c r="B4" s="3" t="s">
        <v>28</v>
      </c>
      <c r="C4" s="15">
        <f>VLOOKUP(CENSAD!B4, 'Source AfDB Index'!$B$5:$J$58,9, FALSE)</f>
        <v>16.52</v>
      </c>
      <c r="D4" s="17">
        <f t="shared" ref="D4:D31" si="0">(C4-MIN(C$3:C$31))/(MAX(C$3:C$31)-MIN(C$3:C$31))</f>
        <v>0.15995383026547597</v>
      </c>
      <c r="E4" s="15">
        <f t="shared" ref="E4:E31" si="1">RANK(D4,D$3:D$31)</f>
        <v>15</v>
      </c>
    </row>
    <row r="5" spans="1:5" x14ac:dyDescent="0.35">
      <c r="A5" s="18">
        <v>3</v>
      </c>
      <c r="B5" s="3" t="s">
        <v>9</v>
      </c>
      <c r="C5" s="15">
        <f>VLOOKUP(CENSAD!B5, 'Source AfDB Index'!$B$5:$J$58,9, FALSE)</f>
        <v>49.43</v>
      </c>
      <c r="D5" s="17">
        <f t="shared" si="0"/>
        <v>0.55980803110382127</v>
      </c>
      <c r="E5" s="15">
        <f t="shared" si="1"/>
        <v>5</v>
      </c>
    </row>
    <row r="6" spans="1:5" x14ac:dyDescent="0.35">
      <c r="A6" s="18">
        <v>4</v>
      </c>
      <c r="B6" s="3" t="s">
        <v>40</v>
      </c>
      <c r="C6" s="15">
        <f>VLOOKUP(CENSAD!B6, 'Source AfDB Index'!$B$5:$J$58,9, FALSE)</f>
        <v>11.86</v>
      </c>
      <c r="D6" s="17">
        <f t="shared" si="0"/>
        <v>0.10333515582285402</v>
      </c>
      <c r="E6" s="15">
        <f t="shared" si="1"/>
        <v>24</v>
      </c>
    </row>
    <row r="7" spans="1:5" x14ac:dyDescent="0.35">
      <c r="A7" s="18">
        <v>5</v>
      </c>
      <c r="B7" s="3" t="s">
        <v>45</v>
      </c>
      <c r="C7" s="15">
        <f>VLOOKUP(CENSAD!B7, 'Source AfDB Index'!$B$5:$J$58,9, FALSE)</f>
        <v>6.6369999999999996</v>
      </c>
      <c r="D7" s="17">
        <f t="shared" si="0"/>
        <v>3.9876070712593401E-2</v>
      </c>
      <c r="E7" s="15">
        <f t="shared" si="1"/>
        <v>27</v>
      </c>
    </row>
    <row r="8" spans="1:5" x14ac:dyDescent="0.35">
      <c r="A8" s="18">
        <v>6</v>
      </c>
      <c r="B8" s="3" t="s">
        <v>20</v>
      </c>
      <c r="C8" s="15">
        <f>VLOOKUP(CENSAD!B8, 'Source AfDB Index'!$B$5:$J$58,9, FALSE)</f>
        <v>22.11</v>
      </c>
      <c r="D8" s="17">
        <f t="shared" si="0"/>
        <v>0.22787193973634653</v>
      </c>
      <c r="E8" s="15">
        <f t="shared" si="1"/>
        <v>12</v>
      </c>
    </row>
    <row r="9" spans="1:5" x14ac:dyDescent="0.35">
      <c r="A9" s="18">
        <v>7</v>
      </c>
      <c r="B9" s="3" t="s">
        <v>56</v>
      </c>
      <c r="C9" s="15">
        <f>VLOOKUP(CENSAD!B9, 'Source AfDB Index'!$B$5:$J$58,9, FALSE)</f>
        <v>19.059999999999999</v>
      </c>
      <c r="D9" s="17">
        <f t="shared" si="0"/>
        <v>0.19081465281574631</v>
      </c>
      <c r="E9" s="15">
        <f t="shared" si="1"/>
        <v>14</v>
      </c>
    </row>
    <row r="10" spans="1:5" x14ac:dyDescent="0.35">
      <c r="A10" s="18">
        <v>8</v>
      </c>
      <c r="B10" s="3" t="s">
        <v>17</v>
      </c>
      <c r="C10" s="15">
        <f>VLOOKUP(CENSAD!B10, 'Source AfDB Index'!$B$5:$J$58,9, FALSE)</f>
        <v>23.92</v>
      </c>
      <c r="D10" s="17">
        <f t="shared" si="0"/>
        <v>0.24986331328594866</v>
      </c>
      <c r="E10" s="15">
        <f t="shared" si="1"/>
        <v>11</v>
      </c>
    </row>
    <row r="11" spans="1:5" x14ac:dyDescent="0.35">
      <c r="A11" s="18">
        <v>9</v>
      </c>
      <c r="B11" s="3" t="s">
        <v>57</v>
      </c>
      <c r="C11" s="15">
        <f>VLOOKUP(CENSAD!B11, 'Source AfDB Index'!$B$5:$J$58,9, FALSE)</f>
        <v>85.66</v>
      </c>
      <c r="D11" s="17">
        <f t="shared" si="0"/>
        <v>1</v>
      </c>
      <c r="E11" s="15">
        <f t="shared" si="1"/>
        <v>1</v>
      </c>
    </row>
    <row r="12" spans="1:5" x14ac:dyDescent="0.35">
      <c r="A12" s="18">
        <v>10</v>
      </c>
      <c r="B12" s="3" t="s">
        <v>43</v>
      </c>
      <c r="C12" s="15">
        <f>VLOOKUP(CENSAD!B12, 'Source AfDB Index'!$B$5:$J$58,9, FALSE)</f>
        <v>8.2650000000000006</v>
      </c>
      <c r="D12" s="17">
        <f t="shared" si="0"/>
        <v>5.9656156977097391E-2</v>
      </c>
      <c r="E12" s="15">
        <f t="shared" si="1"/>
        <v>26</v>
      </c>
    </row>
    <row r="13" spans="1:5" x14ac:dyDescent="0.35">
      <c r="A13" s="18">
        <v>11</v>
      </c>
      <c r="B13" s="3" t="s">
        <v>14</v>
      </c>
      <c r="C13" s="15">
        <f>VLOOKUP(CENSAD!B13, 'Source AfDB Index'!$B$5:$J$58,9, FALSE)</f>
        <v>27.61</v>
      </c>
      <c r="D13" s="17">
        <f t="shared" si="0"/>
        <v>0.29469655549480595</v>
      </c>
      <c r="E13" s="15">
        <f t="shared" si="1"/>
        <v>6</v>
      </c>
    </row>
    <row r="14" spans="1:5" x14ac:dyDescent="0.35">
      <c r="A14" s="18">
        <v>12</v>
      </c>
      <c r="B14" s="3" t="s">
        <v>16</v>
      </c>
      <c r="C14" s="15">
        <f>VLOOKUP(CENSAD!B14, 'Source AfDB Index'!$B$5:$J$58,9, FALSE)</f>
        <v>26.09</v>
      </c>
      <c r="D14" s="17">
        <f t="shared" si="0"/>
        <v>0.27622866168519533</v>
      </c>
      <c r="E14" s="15">
        <f t="shared" si="1"/>
        <v>8</v>
      </c>
    </row>
    <row r="15" spans="1:5" x14ac:dyDescent="0.35">
      <c r="A15" s="18">
        <v>13</v>
      </c>
      <c r="B15" s="3" t="s">
        <v>36</v>
      </c>
      <c r="C15" s="15">
        <f>VLOOKUP(CENSAD!B15, 'Source AfDB Index'!$B$5:$J$58,9, FALSE)</f>
        <v>14.23</v>
      </c>
      <c r="D15" s="17">
        <f t="shared" si="0"/>
        <v>0.13213049024968107</v>
      </c>
      <c r="E15" s="15">
        <f t="shared" si="1"/>
        <v>20</v>
      </c>
    </row>
    <row r="16" spans="1:5" x14ac:dyDescent="0.35">
      <c r="A16" s="18">
        <v>14</v>
      </c>
      <c r="B16" s="3" t="s">
        <v>39</v>
      </c>
      <c r="C16" s="15">
        <f>VLOOKUP(CENSAD!B16, 'Source AfDB Index'!$B$5:$J$58,9, FALSE)</f>
        <v>13.41</v>
      </c>
      <c r="D16" s="17">
        <f t="shared" si="0"/>
        <v>0.12216754753660167</v>
      </c>
      <c r="E16" s="15">
        <f t="shared" si="1"/>
        <v>21</v>
      </c>
    </row>
    <row r="17" spans="1:5" x14ac:dyDescent="0.35">
      <c r="A17" s="18">
        <v>15</v>
      </c>
      <c r="B17" s="3" t="s">
        <v>19</v>
      </c>
      <c r="C17" s="15">
        <f>VLOOKUP(CENSAD!B17, 'Source AfDB Index'!$B$5:$J$58,9, FALSE)</f>
        <v>24.37</v>
      </c>
      <c r="D17" s="17">
        <f t="shared" si="0"/>
        <v>0.2553307818480044</v>
      </c>
      <c r="E17" s="15">
        <f t="shared" si="1"/>
        <v>10</v>
      </c>
    </row>
    <row r="18" spans="1:5" x14ac:dyDescent="0.35">
      <c r="A18" s="18">
        <v>16</v>
      </c>
      <c r="B18" s="3" t="s">
        <v>37</v>
      </c>
      <c r="C18" s="15">
        <f>VLOOKUP(CENSAD!B18, 'Source AfDB Index'!$B$5:$J$58,9, FALSE)</f>
        <v>12.42</v>
      </c>
      <c r="D18" s="17">
        <f t="shared" si="0"/>
        <v>0.11013911670007898</v>
      </c>
      <c r="E18" s="15">
        <f t="shared" si="1"/>
        <v>22</v>
      </c>
    </row>
    <row r="19" spans="1:5" x14ac:dyDescent="0.35">
      <c r="A19" s="18">
        <v>17</v>
      </c>
      <c r="B19" s="3" t="s">
        <v>4</v>
      </c>
      <c r="C19" s="15">
        <f>VLOOKUP(CENSAD!B19, 'Source AfDB Index'!$B$5:$J$58,9, FALSE)</f>
        <v>77.790000000000006</v>
      </c>
      <c r="D19" s="17">
        <f t="shared" si="0"/>
        <v>0.90438004981471365</v>
      </c>
      <c r="E19" s="15">
        <f t="shared" si="1"/>
        <v>2</v>
      </c>
    </row>
    <row r="20" spans="1:5" x14ac:dyDescent="0.35">
      <c r="A20" s="18">
        <v>18</v>
      </c>
      <c r="B20" s="3" t="s">
        <v>35</v>
      </c>
      <c r="C20" s="15">
        <f>VLOOKUP(CENSAD!B20, 'Source AfDB Index'!$B$5:$J$58,9, FALSE)</f>
        <v>15.05</v>
      </c>
      <c r="D20" s="17">
        <f t="shared" si="0"/>
        <v>0.14209343296276047</v>
      </c>
      <c r="E20" s="15">
        <f t="shared" si="1"/>
        <v>18</v>
      </c>
    </row>
    <row r="21" spans="1:5" x14ac:dyDescent="0.35">
      <c r="A21" s="18">
        <v>19</v>
      </c>
      <c r="B21" s="3" t="s">
        <v>31</v>
      </c>
      <c r="C21" s="15">
        <f>VLOOKUP(CENSAD!B21, 'Source AfDB Index'!$B$5:$J$58,9, FALSE)</f>
        <v>16.190000000000001</v>
      </c>
      <c r="D21" s="17">
        <f t="shared" si="0"/>
        <v>0.15594435331996845</v>
      </c>
      <c r="E21" s="15">
        <f t="shared" si="1"/>
        <v>16</v>
      </c>
    </row>
    <row r="22" spans="1:5" x14ac:dyDescent="0.35">
      <c r="A22" s="18">
        <v>20</v>
      </c>
      <c r="B22" s="3" t="s">
        <v>7</v>
      </c>
      <c r="C22" s="15">
        <f>VLOOKUP(CENSAD!B22, 'Source AfDB Index'!$B$5:$J$58,9, FALSE)</f>
        <v>62.4</v>
      </c>
      <c r="D22" s="17">
        <f t="shared" si="0"/>
        <v>0.71739262499240641</v>
      </c>
      <c r="E22" s="15">
        <f t="shared" si="1"/>
        <v>4</v>
      </c>
    </row>
    <row r="23" spans="1:5" x14ac:dyDescent="0.35">
      <c r="A23" s="18">
        <v>21</v>
      </c>
      <c r="B23" s="3" t="s">
        <v>49</v>
      </c>
      <c r="C23" s="15">
        <f>VLOOKUP(CENSAD!B23, 'Source AfDB Index'!$B$5:$J$58,9, FALSE)</f>
        <v>5.3360000000000003</v>
      </c>
      <c r="D23" s="17">
        <f t="shared" si="0"/>
        <v>2.4069011603183289E-2</v>
      </c>
      <c r="E23" s="15">
        <f t="shared" si="1"/>
        <v>28</v>
      </c>
    </row>
    <row r="24" spans="1:5" x14ac:dyDescent="0.35">
      <c r="A24" s="18">
        <v>22</v>
      </c>
      <c r="B24" s="3" t="s">
        <v>23</v>
      </c>
      <c r="C24" s="15">
        <f>VLOOKUP(CENSAD!B24, 'Source AfDB Index'!$B$5:$J$58,9, FALSE)</f>
        <v>20.6</v>
      </c>
      <c r="D24" s="17">
        <f t="shared" si="0"/>
        <v>0.20952554522811498</v>
      </c>
      <c r="E24" s="15">
        <f t="shared" si="1"/>
        <v>13</v>
      </c>
    </row>
    <row r="25" spans="1:5" x14ac:dyDescent="0.35">
      <c r="A25" s="18">
        <v>23</v>
      </c>
      <c r="B25" s="3" t="s">
        <v>13</v>
      </c>
      <c r="C25" s="15">
        <f>VLOOKUP(CENSAD!B25, 'Source AfDB Index'!$B$5:$J$58,9, FALSE)</f>
        <v>27.38</v>
      </c>
      <c r="D25" s="17">
        <f t="shared" si="0"/>
        <v>0.29190207156308851</v>
      </c>
      <c r="E25" s="15">
        <f t="shared" si="1"/>
        <v>7</v>
      </c>
    </row>
    <row r="26" spans="1:5" x14ac:dyDescent="0.35">
      <c r="A26" s="18">
        <v>24</v>
      </c>
      <c r="B26" s="3" t="s">
        <v>18</v>
      </c>
      <c r="C26" s="15">
        <f>VLOOKUP(CENSAD!B26, 'Source AfDB Index'!$B$5:$J$58,9, FALSE)</f>
        <v>24.7</v>
      </c>
      <c r="D26" s="17">
        <f t="shared" si="0"/>
        <v>0.25934025879351197</v>
      </c>
      <c r="E26" s="15">
        <f t="shared" si="1"/>
        <v>9</v>
      </c>
    </row>
    <row r="27" spans="1:5" x14ac:dyDescent="0.35">
      <c r="A27" s="18">
        <v>25</v>
      </c>
      <c r="B27" s="3" t="s">
        <v>42</v>
      </c>
      <c r="C27" s="15">
        <f>VLOOKUP(CENSAD!B27, 'Source AfDB Index'!$B$5:$J$58,9, FALSE)</f>
        <v>9.3870000000000005</v>
      </c>
      <c r="D27" s="17">
        <f t="shared" si="0"/>
        <v>7.3288378591823106E-2</v>
      </c>
      <c r="E27" s="15">
        <f t="shared" si="1"/>
        <v>25</v>
      </c>
    </row>
    <row r="28" spans="1:5" x14ac:dyDescent="0.35">
      <c r="A28" s="18">
        <v>26</v>
      </c>
      <c r="B28" s="3" t="s">
        <v>50</v>
      </c>
      <c r="C28" s="15">
        <f>VLOOKUP(CENSAD!B28, 'Source AfDB Index'!$B$5:$J$58,9, FALSE)</f>
        <v>3.355</v>
      </c>
      <c r="D28" s="17">
        <f t="shared" si="0"/>
        <v>0</v>
      </c>
      <c r="E28" s="15">
        <f t="shared" si="1"/>
        <v>29</v>
      </c>
    </row>
    <row r="29" spans="1:5" x14ac:dyDescent="0.35">
      <c r="A29" s="18">
        <v>27</v>
      </c>
      <c r="B29" s="3" t="s">
        <v>34</v>
      </c>
      <c r="C29" s="15">
        <f>VLOOKUP(CENSAD!B29, 'Source AfDB Index'!$B$5:$J$58,9, FALSE)</f>
        <v>14.67</v>
      </c>
      <c r="D29" s="17">
        <f t="shared" si="0"/>
        <v>0.13747645951035783</v>
      </c>
      <c r="E29" s="15">
        <f t="shared" si="1"/>
        <v>19</v>
      </c>
    </row>
    <row r="30" spans="1:5" x14ac:dyDescent="0.35">
      <c r="A30" s="18">
        <v>28</v>
      </c>
      <c r="B30" s="3" t="s">
        <v>38</v>
      </c>
      <c r="C30" s="15">
        <f>VLOOKUP(CENSAD!B30, 'Source AfDB Index'!$B$5:$J$58,9, FALSE)</f>
        <v>12.17</v>
      </c>
      <c r="D30" s="17">
        <f t="shared" si="0"/>
        <v>0.10710163416560355</v>
      </c>
      <c r="E30" s="15">
        <f t="shared" si="1"/>
        <v>23</v>
      </c>
    </row>
    <row r="31" spans="1:5" x14ac:dyDescent="0.35">
      <c r="A31" s="18">
        <v>29</v>
      </c>
      <c r="B31" s="3" t="s">
        <v>6</v>
      </c>
      <c r="C31" s="15">
        <f>VLOOKUP(CENSAD!B31, 'Source AfDB Index'!$B$5:$J$58,9, FALSE)</f>
        <v>66.260000000000005</v>
      </c>
      <c r="D31" s="17">
        <f t="shared" si="0"/>
        <v>0.76429135532470704</v>
      </c>
      <c r="E31" s="15">
        <f t="shared" si="1"/>
        <v>3</v>
      </c>
    </row>
    <row r="32" spans="1:5" x14ac:dyDescent="0.35">
      <c r="B32" s="3"/>
      <c r="D32" s="6"/>
    </row>
    <row r="33" spans="4:4" x14ac:dyDescent="0.35">
      <c r="D33" s="6"/>
    </row>
    <row r="34" spans="4:4" x14ac:dyDescent="0.35">
      <c r="D34" s="6"/>
    </row>
    <row r="35" spans="4:4" x14ac:dyDescent="0.35">
      <c r="D35" s="6"/>
    </row>
    <row r="36" spans="4:4" x14ac:dyDescent="0.35">
      <c r="D36" s="6"/>
    </row>
    <row r="37" spans="4:4" x14ac:dyDescent="0.35">
      <c r="D37" s="6"/>
    </row>
    <row r="38" spans="4:4" x14ac:dyDescent="0.35">
      <c r="D38" s="6"/>
    </row>
    <row r="39" spans="4:4" x14ac:dyDescent="0.35">
      <c r="D39" s="6"/>
    </row>
    <row r="40" spans="4:4" x14ac:dyDescent="0.35">
      <c r="D40" s="6"/>
    </row>
    <row r="41" spans="4:4" x14ac:dyDescent="0.35">
      <c r="D41" s="6"/>
    </row>
    <row r="42" spans="4:4" x14ac:dyDescent="0.35">
      <c r="D42" s="6"/>
    </row>
    <row r="43" spans="4:4" x14ac:dyDescent="0.35">
      <c r="D43" s="6"/>
    </row>
    <row r="44" spans="4:4" x14ac:dyDescent="0.35">
      <c r="D44" s="6"/>
    </row>
    <row r="45" spans="4:4" x14ac:dyDescent="0.35">
      <c r="D45" s="6"/>
    </row>
    <row r="46" spans="4:4" x14ac:dyDescent="0.35">
      <c r="D46" s="6"/>
    </row>
    <row r="47" spans="4:4" x14ac:dyDescent="0.35">
      <c r="D47" s="6"/>
    </row>
    <row r="48" spans="4:4" x14ac:dyDescent="0.35">
      <c r="D48" s="6"/>
    </row>
    <row r="49" spans="4:4" x14ac:dyDescent="0.35">
      <c r="D49" s="6"/>
    </row>
    <row r="50" spans="4:4" x14ac:dyDescent="0.35">
      <c r="D50" s="6"/>
    </row>
    <row r="51" spans="4:4" x14ac:dyDescent="0.35">
      <c r="D51" s="6"/>
    </row>
    <row r="52" spans="4:4" x14ac:dyDescent="0.35">
      <c r="D52" s="6"/>
    </row>
    <row r="53" spans="4:4" x14ac:dyDescent="0.35">
      <c r="D53" s="6"/>
    </row>
    <row r="54" spans="4:4" x14ac:dyDescent="0.35">
      <c r="D54" s="6"/>
    </row>
    <row r="55" spans="4:4" x14ac:dyDescent="0.35">
      <c r="D55" s="6"/>
    </row>
    <row r="56" spans="4:4" x14ac:dyDescent="0.35">
      <c r="D56" s="6"/>
    </row>
    <row r="57" spans="4:4" x14ac:dyDescent="0.35">
      <c r="D57" s="6"/>
    </row>
    <row r="58" spans="4:4" x14ac:dyDescent="0.35">
      <c r="D58" s="6"/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8"/>
  <sheetViews>
    <sheetView zoomScale="80" zoomScaleNormal="80" workbookViewId="0">
      <selection activeCell="B22" sqref="B22:B23"/>
    </sheetView>
  </sheetViews>
  <sheetFormatPr defaultRowHeight="14.5" x14ac:dyDescent="0.35"/>
  <cols>
    <col min="2" max="2" width="27.1796875" style="1" bestFit="1" customWidth="1"/>
    <col min="3" max="3" width="6.1796875" style="7" bestFit="1" customWidth="1"/>
    <col min="4" max="4" width="9.1796875" style="7" bestFit="1" customWidth="1"/>
    <col min="5" max="5" width="5.1796875" bestFit="1" customWidth="1"/>
  </cols>
  <sheetData>
    <row r="1" spans="1:5" ht="21" x14ac:dyDescent="0.5">
      <c r="B1" s="26" t="s">
        <v>66</v>
      </c>
      <c r="C1" s="26"/>
      <c r="D1" s="26"/>
      <c r="E1" s="26"/>
    </row>
    <row r="2" spans="1:5" s="1" customFormat="1" x14ac:dyDescent="0.35">
      <c r="C2" s="1" t="s">
        <v>58</v>
      </c>
      <c r="D2" s="1" t="s">
        <v>60</v>
      </c>
      <c r="E2" s="1" t="s">
        <v>0</v>
      </c>
    </row>
    <row r="3" spans="1:5" x14ac:dyDescent="0.35">
      <c r="A3" s="2">
        <v>1</v>
      </c>
      <c r="B3" s="3" t="s">
        <v>32</v>
      </c>
      <c r="C3">
        <f>VLOOKUP(COMESA!B3, 'Source AfDB Index'!$B$5:$J$58,9, FALSE)</f>
        <v>14.62</v>
      </c>
      <c r="D3" s="5">
        <f>(C3-MIN($C$3:$C$23))/(MAX($C$3:$C$23)-MIN($C$3:$C$23))</f>
        <v>0.12438580025396123</v>
      </c>
      <c r="E3">
        <f>_xlfn.RANK.EQ(C3,$C$3:$C$23)</f>
        <v>16</v>
      </c>
    </row>
    <row r="4" spans="1:5" x14ac:dyDescent="0.35">
      <c r="A4" s="2">
        <v>2</v>
      </c>
      <c r="B4" s="3" t="s">
        <v>20</v>
      </c>
      <c r="C4">
        <f>VLOOKUP(COMESA!B4, 'Source AfDB Index'!$B$5:$J$58,9, FALSE)</f>
        <v>22.11</v>
      </c>
      <c r="D4" s="5">
        <f t="shared" ref="D4:D23" si="0">(C4-MIN($C$3:$C$23))/(MAX($C$3:$C$23)-MIN($C$3:$C$23))</f>
        <v>0.20708883122619112</v>
      </c>
      <c r="E4">
        <f t="shared" ref="E4:E23" si="1">_xlfn.RANK.EQ(C4,$C$3:$C$23)</f>
        <v>10</v>
      </c>
    </row>
    <row r="5" spans="1:5" x14ac:dyDescent="0.35">
      <c r="A5" s="2">
        <v>3</v>
      </c>
      <c r="B5" s="1" t="s">
        <v>75</v>
      </c>
      <c r="C5">
        <f>VLOOKUP(COMESA!B5, 'Source AfDB Index'!$B$5:$J$58,9, FALSE)</f>
        <v>8.1630000000000003</v>
      </c>
      <c r="D5" s="5">
        <f t="shared" si="0"/>
        <v>5.3088941644123006E-2</v>
      </c>
      <c r="E5">
        <f t="shared" si="1"/>
        <v>19</v>
      </c>
    </row>
    <row r="6" spans="1:5" x14ac:dyDescent="0.35">
      <c r="A6" s="2">
        <v>4</v>
      </c>
      <c r="B6" s="3" t="s">
        <v>17</v>
      </c>
      <c r="C6">
        <f>VLOOKUP(COMESA!B6, 'Source AfDB Index'!$B$5:$J$58,9, FALSE)</f>
        <v>23.92</v>
      </c>
      <c r="D6" s="5">
        <f t="shared" si="0"/>
        <v>0.22707447689504778</v>
      </c>
      <c r="E6">
        <f t="shared" si="1"/>
        <v>9</v>
      </c>
    </row>
    <row r="7" spans="1:5" x14ac:dyDescent="0.35">
      <c r="A7" s="2">
        <v>5</v>
      </c>
      <c r="B7" s="3" t="s">
        <v>57</v>
      </c>
      <c r="C7">
        <f>VLOOKUP(COMESA!B7, 'Source AfDB Index'!$B$5:$J$58,9, FALSE)</f>
        <v>85.66</v>
      </c>
      <c r="D7" s="5">
        <f t="shared" si="0"/>
        <v>0.90879478827361559</v>
      </c>
      <c r="E7">
        <f t="shared" si="1"/>
        <v>2</v>
      </c>
    </row>
    <row r="8" spans="1:5" x14ac:dyDescent="0.35">
      <c r="A8" s="2">
        <v>6</v>
      </c>
      <c r="B8" s="3" t="s">
        <v>43</v>
      </c>
      <c r="C8">
        <f>VLOOKUP(COMESA!B8, 'Source AfDB Index'!$B$5:$J$58,9, FALSE)</f>
        <v>8.2650000000000006</v>
      </c>
      <c r="D8" s="5">
        <f t="shared" si="0"/>
        <v>5.4215204549218798E-2</v>
      </c>
      <c r="E8">
        <f t="shared" si="1"/>
        <v>18</v>
      </c>
    </row>
    <row r="9" spans="1:5" x14ac:dyDescent="0.35">
      <c r="A9" s="2">
        <v>7</v>
      </c>
      <c r="B9" s="3" t="s">
        <v>46</v>
      </c>
      <c r="C9">
        <f>VLOOKUP(COMESA!B9, 'Source AfDB Index'!$B$5:$J$58,9, FALSE)</f>
        <v>7.5570000000000004</v>
      </c>
      <c r="D9" s="5">
        <f t="shared" si="0"/>
        <v>4.6397614972671565E-2</v>
      </c>
      <c r="E9">
        <f t="shared" si="1"/>
        <v>20</v>
      </c>
    </row>
    <row r="10" spans="1:5" x14ac:dyDescent="0.35">
      <c r="A10" s="2">
        <v>8</v>
      </c>
      <c r="B10" s="3" t="s">
        <v>19</v>
      </c>
      <c r="C10">
        <f>VLOOKUP(COMESA!B10, 'Source AfDB Index'!$B$5:$J$58,9, FALSE)</f>
        <v>24.37</v>
      </c>
      <c r="D10" s="5">
        <f t="shared" si="0"/>
        <v>0.2320432838292939</v>
      </c>
      <c r="E10">
        <f t="shared" si="1"/>
        <v>7</v>
      </c>
    </row>
    <row r="11" spans="1:5" x14ac:dyDescent="0.35">
      <c r="A11" s="2">
        <v>9</v>
      </c>
      <c r="B11" s="3" t="s">
        <v>4</v>
      </c>
      <c r="C11">
        <f>VLOOKUP(COMESA!B11, 'Source AfDB Index'!$B$5:$J$58,9, FALSE)</f>
        <v>77.790000000000006</v>
      </c>
      <c r="D11" s="5">
        <f t="shared" si="0"/>
        <v>0.8218958758902446</v>
      </c>
      <c r="E11">
        <f t="shared" si="1"/>
        <v>3</v>
      </c>
    </row>
    <row r="12" spans="1:5" x14ac:dyDescent="0.35">
      <c r="A12" s="2">
        <v>10</v>
      </c>
      <c r="B12" s="3" t="s">
        <v>44</v>
      </c>
      <c r="C12">
        <f>VLOOKUP(COMESA!B12, 'Source AfDB Index'!$B$5:$J$58,9, FALSE)</f>
        <v>8.4469999999999992</v>
      </c>
      <c r="D12" s="5">
        <f t="shared" si="0"/>
        <v>5.6224810909291656E-2</v>
      </c>
      <c r="E12">
        <f t="shared" si="1"/>
        <v>17</v>
      </c>
    </row>
    <row r="13" spans="1:5" x14ac:dyDescent="0.35">
      <c r="A13" s="2">
        <v>11</v>
      </c>
      <c r="B13" s="3" t="s">
        <v>27</v>
      </c>
      <c r="C13">
        <f>VLOOKUP(COMESA!B13, 'Source AfDB Index'!$B$5:$J$58,9, FALSE)</f>
        <v>18.440000000000001</v>
      </c>
      <c r="D13" s="5">
        <f t="shared" si="0"/>
        <v>0.16656545022911723</v>
      </c>
      <c r="E13">
        <f t="shared" si="1"/>
        <v>14</v>
      </c>
    </row>
    <row r="14" spans="1:5" x14ac:dyDescent="0.35">
      <c r="A14" s="2">
        <v>12</v>
      </c>
      <c r="B14" s="3" t="s">
        <v>5</v>
      </c>
      <c r="C14">
        <f>VLOOKUP(COMESA!B14, 'Source AfDB Index'!$B$5:$J$58,9, FALSE)</f>
        <v>74.069999999999993</v>
      </c>
      <c r="D14" s="5">
        <f t="shared" si="0"/>
        <v>0.78082040523380991</v>
      </c>
      <c r="E14">
        <f t="shared" si="1"/>
        <v>4</v>
      </c>
    </row>
    <row r="15" spans="1:5" x14ac:dyDescent="0.35">
      <c r="A15" s="2">
        <v>13</v>
      </c>
      <c r="B15" s="3" t="s">
        <v>22</v>
      </c>
      <c r="C15">
        <f>VLOOKUP(COMESA!B15, 'Source AfDB Index'!$B$5:$J$58,9, FALSE)</f>
        <v>20.45</v>
      </c>
      <c r="D15" s="5">
        <f t="shared" si="0"/>
        <v>0.18875945453541654</v>
      </c>
      <c r="E15">
        <f t="shared" si="1"/>
        <v>12</v>
      </c>
    </row>
    <row r="16" spans="1:5" x14ac:dyDescent="0.35">
      <c r="A16" s="2">
        <v>14</v>
      </c>
      <c r="B16" s="3" t="s">
        <v>2</v>
      </c>
      <c r="C16">
        <f>VLOOKUP(COMESA!B16, 'Source AfDB Index'!$B$5:$J$58,9, FALSE)</f>
        <v>93.92</v>
      </c>
      <c r="D16" s="5">
        <f t="shared" si="0"/>
        <v>1</v>
      </c>
      <c r="E16">
        <f t="shared" si="1"/>
        <v>1</v>
      </c>
    </row>
    <row r="17" spans="1:5" x14ac:dyDescent="0.35">
      <c r="A17" s="2">
        <v>15</v>
      </c>
      <c r="B17" s="3" t="s">
        <v>34</v>
      </c>
      <c r="C17">
        <f>VLOOKUP(COMESA!B17, 'Source AfDB Index'!$B$5:$J$58,9, FALSE)</f>
        <v>14.67</v>
      </c>
      <c r="D17" s="5">
        <f t="shared" si="0"/>
        <v>0.12493788991332191</v>
      </c>
      <c r="E17">
        <f t="shared" si="1"/>
        <v>15</v>
      </c>
    </row>
    <row r="18" spans="1:5" x14ac:dyDescent="0.35">
      <c r="A18" s="2">
        <v>16</v>
      </c>
      <c r="B18" s="3" t="s">
        <v>76</v>
      </c>
      <c r="C18">
        <f>VLOOKUP(COMESA!B18, 'Source AfDB Index'!$B$5:$J$58,9, FALSE)</f>
        <v>24.62</v>
      </c>
      <c r="D18" s="5">
        <f t="shared" si="0"/>
        <v>0.23480373212609729</v>
      </c>
      <c r="E18">
        <f t="shared" si="1"/>
        <v>6</v>
      </c>
    </row>
    <row r="19" spans="1:5" x14ac:dyDescent="0.35">
      <c r="A19" s="2">
        <v>17</v>
      </c>
      <c r="B19" s="3" t="s">
        <v>24</v>
      </c>
      <c r="C19">
        <f>VLOOKUP(COMESA!B19, 'Source AfDB Index'!$B$5:$J$58,9, FALSE)</f>
        <v>20</v>
      </c>
      <c r="D19" s="5">
        <f t="shared" si="0"/>
        <v>0.18379064760117042</v>
      </c>
      <c r="E19">
        <f t="shared" si="1"/>
        <v>13</v>
      </c>
    </row>
    <row r="20" spans="1:5" x14ac:dyDescent="0.35">
      <c r="A20" s="2">
        <v>18</v>
      </c>
      <c r="B20" s="3" t="s">
        <v>21</v>
      </c>
      <c r="C20">
        <f>VLOOKUP(COMESA!B20, 'Source AfDB Index'!$B$5:$J$58,9, FALSE)</f>
        <v>21.54</v>
      </c>
      <c r="D20" s="5">
        <f t="shared" si="0"/>
        <v>0.20079500910947937</v>
      </c>
      <c r="E20">
        <f t="shared" si="1"/>
        <v>11</v>
      </c>
    </row>
    <row r="21" spans="1:5" x14ac:dyDescent="0.35">
      <c r="A21" s="2">
        <v>19</v>
      </c>
      <c r="B21" s="3" t="s">
        <v>15</v>
      </c>
      <c r="C21">
        <f>VLOOKUP(COMESA!B21, 'Source AfDB Index'!$B$5:$J$58,9, FALSE)</f>
        <v>24.14</v>
      </c>
      <c r="D21" s="5">
        <f t="shared" si="0"/>
        <v>0.22950367139623476</v>
      </c>
      <c r="E21">
        <f t="shared" si="1"/>
        <v>8</v>
      </c>
    </row>
    <row r="22" spans="1:5" x14ac:dyDescent="0.35">
      <c r="A22" s="2">
        <v>20</v>
      </c>
      <c r="B22" s="3" t="s">
        <v>6</v>
      </c>
      <c r="C22">
        <f>VLOOKUP(COMESA!B22, 'Source AfDB Index'!$B$5:$J$58,9, FALSE)</f>
        <v>66.260000000000005</v>
      </c>
      <c r="D22" s="5">
        <f>(C22-MIN($C$3:$C$23))/(MAX($C$3:$C$23)-MIN($C$3:$C$23))</f>
        <v>0.69458400044167179</v>
      </c>
      <c r="E22">
        <f>_xlfn.RANK.EQ(C22,$C$3:$C$23)</f>
        <v>5</v>
      </c>
    </row>
    <row r="23" spans="1:5" x14ac:dyDescent="0.35">
      <c r="A23" s="2">
        <v>21</v>
      </c>
      <c r="B23" s="1" t="s">
        <v>50</v>
      </c>
      <c r="C23">
        <f>VLOOKUP(COMESA!B23, 'Source AfDB Index'!$B$5:$J$58,9, FALSE)</f>
        <v>3.355</v>
      </c>
      <c r="D23" s="5">
        <f t="shared" si="0"/>
        <v>0</v>
      </c>
      <c r="E23">
        <f t="shared" si="1"/>
        <v>21</v>
      </c>
    </row>
    <row r="24" spans="1:5" x14ac:dyDescent="0.35">
      <c r="D24" s="6"/>
    </row>
    <row r="25" spans="1:5" x14ac:dyDescent="0.35">
      <c r="D25" s="6"/>
    </row>
    <row r="26" spans="1:5" x14ac:dyDescent="0.35">
      <c r="D26" s="6"/>
    </row>
    <row r="27" spans="1:5" x14ac:dyDescent="0.35">
      <c r="D27" s="6"/>
    </row>
    <row r="28" spans="1:5" x14ac:dyDescent="0.35">
      <c r="D28" s="6"/>
    </row>
    <row r="29" spans="1:5" x14ac:dyDescent="0.35">
      <c r="D29" s="6"/>
    </row>
    <row r="30" spans="1:5" x14ac:dyDescent="0.35">
      <c r="D30" s="6"/>
    </row>
    <row r="31" spans="1:5" x14ac:dyDescent="0.35">
      <c r="D31" s="6"/>
    </row>
    <row r="32" spans="1:5" x14ac:dyDescent="0.35">
      <c r="D32" s="6"/>
    </row>
    <row r="33" spans="4:4" x14ac:dyDescent="0.35">
      <c r="D33" s="6"/>
    </row>
    <row r="34" spans="4:4" x14ac:dyDescent="0.35">
      <c r="D34" s="6"/>
    </row>
    <row r="35" spans="4:4" x14ac:dyDescent="0.35">
      <c r="D35" s="6"/>
    </row>
    <row r="36" spans="4:4" x14ac:dyDescent="0.35">
      <c r="D36" s="6"/>
    </row>
    <row r="37" spans="4:4" x14ac:dyDescent="0.35">
      <c r="D37" s="6"/>
    </row>
    <row r="38" spans="4:4" x14ac:dyDescent="0.35">
      <c r="D38" s="6"/>
    </row>
    <row r="39" spans="4:4" x14ac:dyDescent="0.35">
      <c r="D39" s="6"/>
    </row>
    <row r="40" spans="4:4" x14ac:dyDescent="0.35">
      <c r="D40" s="6"/>
    </row>
    <row r="41" spans="4:4" x14ac:dyDescent="0.35">
      <c r="D41" s="6"/>
    </row>
    <row r="42" spans="4:4" x14ac:dyDescent="0.35">
      <c r="D42" s="6"/>
    </row>
    <row r="43" spans="4:4" x14ac:dyDescent="0.35">
      <c r="D43" s="6"/>
    </row>
    <row r="44" spans="4:4" x14ac:dyDescent="0.35">
      <c r="D44" s="6"/>
    </row>
    <row r="45" spans="4:4" x14ac:dyDescent="0.35">
      <c r="D45" s="6"/>
    </row>
    <row r="46" spans="4:4" x14ac:dyDescent="0.35">
      <c r="D46" s="6"/>
    </row>
    <row r="47" spans="4:4" x14ac:dyDescent="0.35">
      <c r="D47" s="6"/>
    </row>
    <row r="48" spans="4:4" x14ac:dyDescent="0.35">
      <c r="D48" s="6"/>
    </row>
    <row r="49" spans="4:4" x14ac:dyDescent="0.35">
      <c r="D49" s="6"/>
    </row>
    <row r="50" spans="4:4" x14ac:dyDescent="0.35">
      <c r="D50" s="6"/>
    </row>
    <row r="51" spans="4:4" x14ac:dyDescent="0.35">
      <c r="D51" s="6"/>
    </row>
    <row r="52" spans="4:4" x14ac:dyDescent="0.35">
      <c r="D52" s="6"/>
    </row>
    <row r="53" spans="4:4" x14ac:dyDescent="0.35">
      <c r="D53" s="6"/>
    </row>
    <row r="54" spans="4:4" x14ac:dyDescent="0.35">
      <c r="D54" s="6"/>
    </row>
    <row r="55" spans="4:4" x14ac:dyDescent="0.35">
      <c r="D55" s="6"/>
    </row>
    <row r="56" spans="4:4" x14ac:dyDescent="0.35">
      <c r="D56" s="6"/>
    </row>
    <row r="57" spans="4:4" x14ac:dyDescent="0.35">
      <c r="D57" s="6"/>
    </row>
    <row r="58" spans="4:4" x14ac:dyDescent="0.35">
      <c r="D58" s="6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8"/>
  <sheetViews>
    <sheetView zoomScale="90" zoomScaleNormal="90" workbookViewId="0">
      <selection activeCell="H10" sqref="H10"/>
    </sheetView>
  </sheetViews>
  <sheetFormatPr defaultRowHeight="14.5" x14ac:dyDescent="0.35"/>
  <cols>
    <col min="1" max="1" width="9.1796875" style="18"/>
    <col min="4" max="4" width="8.7265625" style="7"/>
  </cols>
  <sheetData>
    <row r="1" spans="1:5" ht="21" x14ac:dyDescent="0.5">
      <c r="B1" s="26" t="s">
        <v>67</v>
      </c>
      <c r="C1" s="26"/>
      <c r="D1" s="26"/>
      <c r="E1" s="26"/>
    </row>
    <row r="2" spans="1:5" x14ac:dyDescent="0.35">
      <c r="B2" s="4"/>
      <c r="C2" t="s">
        <v>58</v>
      </c>
      <c r="D2" s="1" t="s">
        <v>60</v>
      </c>
      <c r="E2" t="s">
        <v>0</v>
      </c>
    </row>
    <row r="3" spans="1:5" x14ac:dyDescent="0.35">
      <c r="A3" s="18">
        <v>1</v>
      </c>
      <c r="B3" s="3" t="s">
        <v>29</v>
      </c>
      <c r="C3">
        <f>VLOOKUP(B3, 'Source AfDB Index'!$B$5:$J$58,9, FALSE)</f>
        <v>16.46</v>
      </c>
      <c r="D3" s="5">
        <f>(C3-MIN(C$3:C$13))/(MAX(C$3:C$13)-MIN(C$3:C$13))</f>
        <v>0.46525837161938144</v>
      </c>
      <c r="E3">
        <f>_xlfn.RANK.EQ(D3,$D$3:$D$13)</f>
        <v>6</v>
      </c>
    </row>
    <row r="4" spans="1:5" x14ac:dyDescent="0.35">
      <c r="A4" s="18">
        <v>2</v>
      </c>
      <c r="B4" s="3" t="s">
        <v>32</v>
      </c>
      <c r="C4">
        <f>VLOOKUP(B4, 'Source AfDB Index'!$B$5:$J$58,9, FALSE)</f>
        <v>14.62</v>
      </c>
      <c r="D4" s="5">
        <f t="shared" ref="D4:D13" si="0">(C4-MIN(C$3:C$13))/(MAX(C$3:C$13)-MIN(C$3:C$13))</f>
        <v>0.37810827452280582</v>
      </c>
      <c r="E4">
        <f t="shared" ref="E4:E13" si="1">_xlfn.RANK.EQ(D4,$D$3:$D$13)</f>
        <v>7</v>
      </c>
    </row>
    <row r="5" spans="1:5" x14ac:dyDescent="0.35">
      <c r="A5" s="18">
        <v>3</v>
      </c>
      <c r="B5" s="3" t="s">
        <v>25</v>
      </c>
      <c r="C5">
        <f>VLOOKUP(B5, 'Source AfDB Index'!$B$5:$J$58,9, FALSE)</f>
        <v>19.03</v>
      </c>
      <c r="D5" s="5">
        <f t="shared" si="0"/>
        <v>0.58698432245535925</v>
      </c>
      <c r="E5">
        <f t="shared" si="1"/>
        <v>4</v>
      </c>
    </row>
    <row r="6" spans="1:5" x14ac:dyDescent="0.35">
      <c r="A6" s="18">
        <v>4</v>
      </c>
      <c r="B6" s="3" t="s">
        <v>40</v>
      </c>
      <c r="C6">
        <f>VLOOKUP(B6, 'Source AfDB Index'!$B$5:$J$58,9, FALSE)</f>
        <v>11.86</v>
      </c>
      <c r="D6" s="5">
        <f t="shared" si="0"/>
        <v>0.2473831288779425</v>
      </c>
      <c r="E6">
        <f t="shared" si="1"/>
        <v>9</v>
      </c>
    </row>
    <row r="7" spans="1:5" x14ac:dyDescent="0.35">
      <c r="A7" s="18">
        <v>5</v>
      </c>
      <c r="B7" s="3" t="s">
        <v>45</v>
      </c>
      <c r="C7">
        <f>VLOOKUP(B7, 'Source AfDB Index'!$B$5:$J$58,9, FALSE)</f>
        <v>6.6369999999999996</v>
      </c>
      <c r="D7" s="5">
        <f t="shared" si="0"/>
        <v>0</v>
      </c>
      <c r="E7">
        <f t="shared" si="1"/>
        <v>11</v>
      </c>
    </row>
    <row r="8" spans="1:5" x14ac:dyDescent="0.35">
      <c r="A8" s="18">
        <v>6</v>
      </c>
      <c r="B8" s="3" t="s">
        <v>59</v>
      </c>
      <c r="C8">
        <f>VLOOKUP(B8, 'Source AfDB Index'!$B$5:$J$58,9, FALSE)</f>
        <v>14.46</v>
      </c>
      <c r="D8" s="5">
        <f t="shared" si="0"/>
        <v>0.37053000521006024</v>
      </c>
      <c r="E8">
        <f t="shared" si="1"/>
        <v>8</v>
      </c>
    </row>
    <row r="9" spans="1:5" x14ac:dyDescent="0.35">
      <c r="A9" s="18">
        <v>7</v>
      </c>
      <c r="B9" s="3" t="s">
        <v>75</v>
      </c>
      <c r="C9">
        <f>VLOOKUP(B9, 'Source AfDB Index'!$B$5:$J$58,9, FALSE)</f>
        <v>8.1630000000000003</v>
      </c>
      <c r="D9" s="5">
        <f t="shared" si="0"/>
        <v>7.2277743570312164E-2</v>
      </c>
      <c r="E9">
        <f t="shared" si="1"/>
        <v>10</v>
      </c>
    </row>
    <row r="10" spans="1:5" x14ac:dyDescent="0.35">
      <c r="A10" s="18">
        <v>8</v>
      </c>
      <c r="B10" s="3" t="s">
        <v>26</v>
      </c>
      <c r="C10">
        <f>VLOOKUP(B10, 'Source AfDB Index'!$B$5:$J$58,9, FALSE)</f>
        <v>17.920000000000002</v>
      </c>
      <c r="D10" s="5">
        <f t="shared" si="0"/>
        <v>0.53441007909818605</v>
      </c>
      <c r="E10">
        <f t="shared" si="1"/>
        <v>5</v>
      </c>
    </row>
    <row r="11" spans="1:5" x14ac:dyDescent="0.35">
      <c r="A11" s="18">
        <v>9</v>
      </c>
      <c r="B11" s="3" t="s">
        <v>12</v>
      </c>
      <c r="C11">
        <f>VLOOKUP(B11, 'Source AfDB Index'!$B$5:$J$58,9, FALSE)</f>
        <v>27.75</v>
      </c>
      <c r="D11" s="5">
        <f t="shared" si="0"/>
        <v>1</v>
      </c>
      <c r="E11">
        <f t="shared" si="1"/>
        <v>1</v>
      </c>
    </row>
    <row r="12" spans="1:5" x14ac:dyDescent="0.35">
      <c r="A12" s="18">
        <v>10</v>
      </c>
      <c r="B12" s="3" t="s">
        <v>22</v>
      </c>
      <c r="C12">
        <f>VLOOKUP(B12, 'Source AfDB Index'!$B$5:$J$58,9, FALSE)</f>
        <v>20.45</v>
      </c>
      <c r="D12" s="5">
        <f t="shared" si="0"/>
        <v>0.65424146260597726</v>
      </c>
      <c r="E12">
        <f t="shared" si="1"/>
        <v>3</v>
      </c>
    </row>
    <row r="13" spans="1:5" x14ac:dyDescent="0.35">
      <c r="A13" s="18">
        <v>11</v>
      </c>
      <c r="B13" s="3" t="s">
        <v>13</v>
      </c>
      <c r="C13">
        <f>VLOOKUP(B13, 'Source AfDB Index'!$B$5:$J$58,9, FALSE)</f>
        <v>27.38</v>
      </c>
      <c r="D13" s="5">
        <f t="shared" si="0"/>
        <v>0.98247525221427556</v>
      </c>
      <c r="E13">
        <f t="shared" si="1"/>
        <v>2</v>
      </c>
    </row>
    <row r="14" spans="1:5" x14ac:dyDescent="0.35">
      <c r="B14" s="3"/>
      <c r="D14" s="6"/>
    </row>
    <row r="15" spans="1:5" x14ac:dyDescent="0.35">
      <c r="D15" s="6"/>
    </row>
    <row r="16" spans="1:5" x14ac:dyDescent="0.35">
      <c r="D16" s="6"/>
    </row>
    <row r="17" spans="4:4" x14ac:dyDescent="0.35">
      <c r="D17" s="6"/>
    </row>
    <row r="18" spans="4:4" x14ac:dyDescent="0.35">
      <c r="D18" s="6"/>
    </row>
    <row r="19" spans="4:4" x14ac:dyDescent="0.35">
      <c r="D19" s="6"/>
    </row>
    <row r="20" spans="4:4" x14ac:dyDescent="0.35">
      <c r="D20" s="6"/>
    </row>
    <row r="21" spans="4:4" x14ac:dyDescent="0.35">
      <c r="D21" s="6"/>
    </row>
    <row r="22" spans="4:4" x14ac:dyDescent="0.35">
      <c r="D22" s="6"/>
    </row>
    <row r="23" spans="4:4" x14ac:dyDescent="0.35">
      <c r="D23" s="6"/>
    </row>
    <row r="24" spans="4:4" x14ac:dyDescent="0.35">
      <c r="D24" s="6"/>
    </row>
    <row r="25" spans="4:4" x14ac:dyDescent="0.35">
      <c r="D25" s="6"/>
    </row>
    <row r="26" spans="4:4" x14ac:dyDescent="0.35">
      <c r="D26" s="6"/>
    </row>
    <row r="27" spans="4:4" x14ac:dyDescent="0.35">
      <c r="D27" s="6"/>
    </row>
    <row r="28" spans="4:4" x14ac:dyDescent="0.35">
      <c r="D28" s="6"/>
    </row>
    <row r="29" spans="4:4" x14ac:dyDescent="0.35">
      <c r="D29" s="6"/>
    </row>
    <row r="30" spans="4:4" x14ac:dyDescent="0.35">
      <c r="D30" s="6"/>
    </row>
    <row r="31" spans="4:4" x14ac:dyDescent="0.35">
      <c r="D31" s="6"/>
    </row>
    <row r="32" spans="4:4" x14ac:dyDescent="0.35">
      <c r="D32" s="6"/>
    </row>
    <row r="33" spans="4:4" x14ac:dyDescent="0.35">
      <c r="D33" s="6"/>
    </row>
    <row r="34" spans="4:4" x14ac:dyDescent="0.35">
      <c r="D34" s="6"/>
    </row>
    <row r="35" spans="4:4" x14ac:dyDescent="0.35">
      <c r="D35" s="6"/>
    </row>
    <row r="36" spans="4:4" x14ac:dyDescent="0.35">
      <c r="D36" s="6"/>
    </row>
    <row r="37" spans="4:4" x14ac:dyDescent="0.35">
      <c r="D37" s="6"/>
    </row>
    <row r="38" spans="4:4" x14ac:dyDescent="0.35">
      <c r="D38" s="6"/>
    </row>
    <row r="39" spans="4:4" x14ac:dyDescent="0.35">
      <c r="D39" s="6"/>
    </row>
    <row r="40" spans="4:4" x14ac:dyDescent="0.35">
      <c r="D40" s="6"/>
    </row>
    <row r="41" spans="4:4" x14ac:dyDescent="0.35">
      <c r="D41" s="6"/>
    </row>
    <row r="42" spans="4:4" x14ac:dyDescent="0.35">
      <c r="D42" s="6"/>
    </row>
    <row r="43" spans="4:4" x14ac:dyDescent="0.35">
      <c r="D43" s="6"/>
    </row>
    <row r="44" spans="4:4" x14ac:dyDescent="0.35">
      <c r="D44" s="6"/>
    </row>
    <row r="45" spans="4:4" x14ac:dyDescent="0.35">
      <c r="D45" s="6"/>
    </row>
    <row r="46" spans="4:4" x14ac:dyDescent="0.35">
      <c r="D46" s="6"/>
    </row>
    <row r="47" spans="4:4" x14ac:dyDescent="0.35">
      <c r="D47" s="6"/>
    </row>
    <row r="48" spans="4:4" x14ac:dyDescent="0.35">
      <c r="D48" s="6"/>
    </row>
    <row r="49" spans="4:4" x14ac:dyDescent="0.35">
      <c r="D49" s="6"/>
    </row>
    <row r="50" spans="4:4" x14ac:dyDescent="0.35">
      <c r="D50" s="6"/>
    </row>
    <row r="51" spans="4:4" x14ac:dyDescent="0.35">
      <c r="D51" s="6"/>
    </row>
    <row r="52" spans="4:4" x14ac:dyDescent="0.35">
      <c r="D52" s="6"/>
    </row>
    <row r="53" spans="4:4" x14ac:dyDescent="0.35">
      <c r="D53" s="6"/>
    </row>
    <row r="54" spans="4:4" x14ac:dyDescent="0.35">
      <c r="D54" s="6"/>
    </row>
    <row r="55" spans="4:4" x14ac:dyDescent="0.35">
      <c r="D55" s="6"/>
    </row>
    <row r="56" spans="4:4" x14ac:dyDescent="0.35">
      <c r="D56" s="6"/>
    </row>
    <row r="57" spans="4:4" x14ac:dyDescent="0.35">
      <c r="D57" s="6"/>
    </row>
    <row r="58" spans="4:4" x14ac:dyDescent="0.35">
      <c r="D58" s="6"/>
    </row>
  </sheetData>
  <mergeCells count="1">
    <mergeCell ref="B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8"/>
  <sheetViews>
    <sheetView zoomScale="80" zoomScaleNormal="80" workbookViewId="0">
      <selection activeCell="B14" sqref="B14"/>
    </sheetView>
  </sheetViews>
  <sheetFormatPr defaultRowHeight="14.5" x14ac:dyDescent="0.35"/>
  <cols>
    <col min="1" max="1" width="9.1796875" style="2"/>
    <col min="2" max="2" width="25" style="1" bestFit="1" customWidth="1"/>
    <col min="3" max="3" width="8.7265625" style="20"/>
    <col min="4" max="4" width="13.7265625" style="20" customWidth="1"/>
    <col min="5" max="5" width="9.1796875" style="15"/>
  </cols>
  <sheetData>
    <row r="1" spans="1:5" ht="21" x14ac:dyDescent="0.5">
      <c r="B1" s="26" t="s">
        <v>72</v>
      </c>
      <c r="C1" s="26"/>
      <c r="D1" s="26"/>
      <c r="E1" s="26"/>
    </row>
    <row r="2" spans="1:5" x14ac:dyDescent="0.35">
      <c r="B2" s="8"/>
      <c r="C2" s="15" t="s">
        <v>58</v>
      </c>
      <c r="D2" s="10" t="s">
        <v>60</v>
      </c>
      <c r="E2" s="15" t="s">
        <v>0</v>
      </c>
    </row>
    <row r="3" spans="1:5" x14ac:dyDescent="0.35">
      <c r="A3" s="2">
        <v>1</v>
      </c>
      <c r="B3" s="3" t="s">
        <v>32</v>
      </c>
      <c r="C3" s="15">
        <f>VLOOKUP(B3, 'Source AfDB Index'!$B$5:$J$58,9, FALSE)</f>
        <v>14.62</v>
      </c>
      <c r="D3" s="17">
        <f>(C3-MIN(C$3:C$8))/(MAX(C$3:C$8)-MIN(C$3:C$8))</f>
        <v>0.49822448664505165</v>
      </c>
      <c r="E3" s="15">
        <f>_xlfn.RANK.EQ(D3,$D$3:$D$8)</f>
        <v>4</v>
      </c>
    </row>
    <row r="4" spans="1:5" x14ac:dyDescent="0.35">
      <c r="A4" s="2">
        <v>2</v>
      </c>
      <c r="B4" s="3" t="s">
        <v>19</v>
      </c>
      <c r="C4" s="15">
        <f>VLOOKUP(B4, 'Source AfDB Index'!$B$5:$J$58,9, FALSE)</f>
        <v>24.37</v>
      </c>
      <c r="D4" s="17">
        <f t="shared" ref="D4:D8" si="0">(C4-MIN(C$3:C$8))/(MAX(C$3:C$8)-MIN(C$3:C$8))</f>
        <v>1</v>
      </c>
      <c r="E4" s="15">
        <f t="shared" ref="E4:E8" si="1">_xlfn.RANK.EQ(D4,$D$3:$D$8)</f>
        <v>1</v>
      </c>
    </row>
    <row r="5" spans="1:5" x14ac:dyDescent="0.35">
      <c r="A5" s="2">
        <v>3</v>
      </c>
      <c r="B5" s="3" t="s">
        <v>22</v>
      </c>
      <c r="C5" s="15">
        <f>VLOOKUP(B5, 'Source AfDB Index'!$B$5:$J$58,9, FALSE)</f>
        <v>20.45</v>
      </c>
      <c r="D5" s="17">
        <f t="shared" si="0"/>
        <v>0.79826051155370281</v>
      </c>
      <c r="E5" s="15">
        <f t="shared" si="1"/>
        <v>2</v>
      </c>
    </row>
    <row r="6" spans="1:5" x14ac:dyDescent="0.35">
      <c r="A6" s="2">
        <v>4</v>
      </c>
      <c r="B6" s="1" t="s">
        <v>77</v>
      </c>
      <c r="C6" s="15">
        <f>VLOOKUP(B6, 'Source AfDB Index'!$B$5:$J$58,9, FALSE)</f>
        <v>11.97</v>
      </c>
      <c r="D6" s="17">
        <f t="shared" si="0"/>
        <v>0.36184447532293756</v>
      </c>
      <c r="E6" s="15">
        <f t="shared" si="1"/>
        <v>5</v>
      </c>
    </row>
    <row r="7" spans="1:5" x14ac:dyDescent="0.35">
      <c r="A7" s="2">
        <v>5</v>
      </c>
      <c r="B7" s="3" t="s">
        <v>24</v>
      </c>
      <c r="C7" s="15">
        <f>VLOOKUP(B7, 'Source AfDB Index'!$B$5:$J$58,9, FALSE)</f>
        <v>20</v>
      </c>
      <c r="D7" s="17">
        <f t="shared" si="0"/>
        <v>0.77510164170655138</v>
      </c>
      <c r="E7" s="15">
        <f t="shared" si="1"/>
        <v>3</v>
      </c>
    </row>
    <row r="8" spans="1:5" x14ac:dyDescent="0.35">
      <c r="A8" s="2">
        <v>6</v>
      </c>
      <c r="B8" s="3" t="s">
        <v>51</v>
      </c>
      <c r="C8" s="19">
        <f>VLOOKUP(B8, 'Source AfDB Index'!$B$5:$J$58,9, FALSE)</f>
        <v>4.9390000000000001</v>
      </c>
      <c r="D8" s="17">
        <f t="shared" si="0"/>
        <v>0</v>
      </c>
      <c r="E8" s="15">
        <f t="shared" si="1"/>
        <v>6</v>
      </c>
    </row>
    <row r="9" spans="1:5" x14ac:dyDescent="0.35">
      <c r="B9" s="3"/>
      <c r="D9" s="21"/>
    </row>
    <row r="10" spans="1:5" x14ac:dyDescent="0.35">
      <c r="D10" s="21"/>
    </row>
    <row r="11" spans="1:5" x14ac:dyDescent="0.35">
      <c r="D11" s="21"/>
    </row>
    <row r="12" spans="1:5" x14ac:dyDescent="0.35">
      <c r="D12" s="21"/>
    </row>
    <row r="13" spans="1:5" x14ac:dyDescent="0.35">
      <c r="D13" s="21"/>
    </row>
    <row r="14" spans="1:5" x14ac:dyDescent="0.35">
      <c r="D14" s="21"/>
    </row>
    <row r="15" spans="1:5" x14ac:dyDescent="0.35">
      <c r="D15" s="21"/>
    </row>
    <row r="16" spans="1:5" x14ac:dyDescent="0.35">
      <c r="D16" s="21"/>
    </row>
    <row r="17" spans="4:4" x14ac:dyDescent="0.35">
      <c r="D17" s="21"/>
    </row>
    <row r="18" spans="4:4" x14ac:dyDescent="0.35">
      <c r="D18" s="21"/>
    </row>
    <row r="19" spans="4:4" x14ac:dyDescent="0.35">
      <c r="D19" s="21"/>
    </row>
    <row r="20" spans="4:4" x14ac:dyDescent="0.35">
      <c r="D20" s="21"/>
    </row>
    <row r="21" spans="4:4" x14ac:dyDescent="0.35">
      <c r="D21" s="21"/>
    </row>
    <row r="22" spans="4:4" x14ac:dyDescent="0.35">
      <c r="D22" s="21"/>
    </row>
    <row r="23" spans="4:4" x14ac:dyDescent="0.35">
      <c r="D23" s="21"/>
    </row>
    <row r="24" spans="4:4" x14ac:dyDescent="0.35">
      <c r="D24" s="21"/>
    </row>
    <row r="25" spans="4:4" x14ac:dyDescent="0.35">
      <c r="D25" s="21"/>
    </row>
    <row r="26" spans="4:4" x14ac:dyDescent="0.35">
      <c r="D26" s="21"/>
    </row>
    <row r="27" spans="4:4" x14ac:dyDescent="0.35">
      <c r="D27" s="21"/>
    </row>
    <row r="28" spans="4:4" x14ac:dyDescent="0.35">
      <c r="D28" s="21"/>
    </row>
    <row r="29" spans="4:4" x14ac:dyDescent="0.35">
      <c r="D29" s="21"/>
    </row>
    <row r="30" spans="4:4" x14ac:dyDescent="0.35">
      <c r="D30" s="21"/>
    </row>
    <row r="31" spans="4:4" x14ac:dyDescent="0.35">
      <c r="D31" s="21"/>
    </row>
    <row r="32" spans="4:4" x14ac:dyDescent="0.35">
      <c r="D32" s="21"/>
    </row>
    <row r="33" spans="4:4" x14ac:dyDescent="0.35">
      <c r="D33" s="21"/>
    </row>
    <row r="34" spans="4:4" x14ac:dyDescent="0.35">
      <c r="D34" s="21"/>
    </row>
    <row r="35" spans="4:4" x14ac:dyDescent="0.35">
      <c r="D35" s="21"/>
    </row>
    <row r="36" spans="4:4" x14ac:dyDescent="0.35">
      <c r="D36" s="21"/>
    </row>
    <row r="37" spans="4:4" x14ac:dyDescent="0.35">
      <c r="D37" s="21"/>
    </row>
    <row r="38" spans="4:4" x14ac:dyDescent="0.35">
      <c r="D38" s="21"/>
    </row>
    <row r="39" spans="4:4" x14ac:dyDescent="0.35">
      <c r="D39" s="21"/>
    </row>
    <row r="40" spans="4:4" x14ac:dyDescent="0.35">
      <c r="D40" s="21"/>
    </row>
    <row r="41" spans="4:4" x14ac:dyDescent="0.35">
      <c r="D41" s="21"/>
    </row>
    <row r="42" spans="4:4" x14ac:dyDescent="0.35">
      <c r="D42" s="21"/>
    </row>
    <row r="43" spans="4:4" x14ac:dyDescent="0.35">
      <c r="D43" s="21"/>
    </row>
    <row r="44" spans="4:4" x14ac:dyDescent="0.35">
      <c r="D44" s="21"/>
    </row>
    <row r="45" spans="4:4" x14ac:dyDescent="0.35">
      <c r="D45" s="21"/>
    </row>
    <row r="46" spans="4:4" x14ac:dyDescent="0.35">
      <c r="D46" s="21"/>
    </row>
    <row r="47" spans="4:4" x14ac:dyDescent="0.35">
      <c r="D47" s="21"/>
    </row>
    <row r="48" spans="4:4" x14ac:dyDescent="0.35">
      <c r="D48" s="21"/>
    </row>
    <row r="49" spans="4:4" x14ac:dyDescent="0.35">
      <c r="D49" s="21"/>
    </row>
    <row r="50" spans="4:4" x14ac:dyDescent="0.35">
      <c r="D50" s="21"/>
    </row>
    <row r="51" spans="4:4" x14ac:dyDescent="0.35">
      <c r="D51" s="21"/>
    </row>
    <row r="52" spans="4:4" x14ac:dyDescent="0.35">
      <c r="D52" s="21"/>
    </row>
    <row r="53" spans="4:4" x14ac:dyDescent="0.35">
      <c r="D53" s="21"/>
    </row>
    <row r="54" spans="4:4" x14ac:dyDescent="0.35">
      <c r="D54" s="21"/>
    </row>
    <row r="55" spans="4:4" x14ac:dyDescent="0.35">
      <c r="D55" s="21"/>
    </row>
    <row r="56" spans="4:4" x14ac:dyDescent="0.35">
      <c r="D56" s="21"/>
    </row>
    <row r="57" spans="4:4" x14ac:dyDescent="0.35">
      <c r="D57" s="21"/>
    </row>
    <row r="58" spans="4:4" x14ac:dyDescent="0.35">
      <c r="D58" s="21"/>
    </row>
  </sheetData>
  <mergeCells count="1">
    <mergeCell ref="B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8"/>
  <sheetViews>
    <sheetView zoomScale="90" zoomScaleNormal="90" workbookViewId="0">
      <selection activeCell="F10" sqref="F10"/>
    </sheetView>
  </sheetViews>
  <sheetFormatPr defaultRowHeight="14.5" x14ac:dyDescent="0.35"/>
  <cols>
    <col min="2" max="2" width="13.453125" bestFit="1" customWidth="1"/>
    <col min="3" max="3" width="9.1796875" style="15"/>
    <col min="4" max="4" width="8.7265625" style="20"/>
    <col min="5" max="5" width="9.1796875" style="15"/>
  </cols>
  <sheetData>
    <row r="1" spans="1:5" ht="21" x14ac:dyDescent="0.5">
      <c r="B1" s="26" t="s">
        <v>68</v>
      </c>
      <c r="C1" s="26"/>
      <c r="D1" s="26"/>
      <c r="E1" s="26"/>
    </row>
    <row r="2" spans="1:5" x14ac:dyDescent="0.35">
      <c r="C2" s="15" t="s">
        <v>58</v>
      </c>
      <c r="D2" s="10" t="s">
        <v>60</v>
      </c>
      <c r="E2" s="15" t="s">
        <v>0</v>
      </c>
    </row>
    <row r="3" spans="1:5" x14ac:dyDescent="0.35">
      <c r="A3" s="2">
        <v>1</v>
      </c>
      <c r="B3" s="3" t="s">
        <v>33</v>
      </c>
      <c r="C3" s="15">
        <f>VLOOKUP(B3, 'Source AfDB Index'!$B$5:$J$58,9, FALSE)</f>
        <v>15.78</v>
      </c>
      <c r="D3" s="17">
        <f>(C3-MIN($C$3:$C$17))/(MAX($C$3:$C$17)-MIN($C$3:$C$17))</f>
        <v>0.23685762235224744</v>
      </c>
      <c r="E3" s="15">
        <f>_xlfn.RANK.EQ(D3,$D$3:$D$17)</f>
        <v>8</v>
      </c>
    </row>
    <row r="4" spans="1:5" x14ac:dyDescent="0.35">
      <c r="A4" s="2">
        <v>2</v>
      </c>
      <c r="B4" s="3" t="s">
        <v>28</v>
      </c>
      <c r="C4" s="15">
        <f>VLOOKUP(B4, 'Source AfDB Index'!$B$5:$J$58,9, FALSE)</f>
        <v>16.52</v>
      </c>
      <c r="D4" s="17">
        <f t="shared" ref="D4:D17" si="0">(C4-MIN($C$3:$C$17))/(MAX($C$3:$C$17)-MIN($C$3:$C$17))</f>
        <v>0.25363995101374337</v>
      </c>
      <c r="E4" s="15">
        <f t="shared" ref="E4:E17" si="1">_xlfn.RANK.EQ(D4,$D$3:$D$17)</f>
        <v>7</v>
      </c>
    </row>
    <row r="5" spans="1:5" x14ac:dyDescent="0.35">
      <c r="A5" s="2">
        <v>3</v>
      </c>
      <c r="B5" s="3" t="s">
        <v>9</v>
      </c>
      <c r="C5" s="15">
        <f>VLOOKUP(B5, 'Source AfDB Index'!$B$5:$J$58,9, FALSE)</f>
        <v>49.43</v>
      </c>
      <c r="D5" s="17">
        <f t="shared" si="0"/>
        <v>1</v>
      </c>
      <c r="E5" s="15">
        <f t="shared" si="1"/>
        <v>1</v>
      </c>
    </row>
    <row r="6" spans="1:5" x14ac:dyDescent="0.35">
      <c r="A6" s="2">
        <v>4</v>
      </c>
      <c r="B6" s="3" t="s">
        <v>56</v>
      </c>
      <c r="C6" s="15">
        <f>VLOOKUP(B6, 'Source AfDB Index'!$B$5:$J$58,9, FALSE)</f>
        <v>19.059999999999999</v>
      </c>
      <c r="D6" s="17">
        <f t="shared" si="0"/>
        <v>0.31124416020320222</v>
      </c>
      <c r="E6" s="15">
        <f t="shared" si="1"/>
        <v>6</v>
      </c>
    </row>
    <row r="7" spans="1:5" x14ac:dyDescent="0.35">
      <c r="A7" s="2">
        <v>5</v>
      </c>
      <c r="B7" s="3" t="s">
        <v>14</v>
      </c>
      <c r="C7" s="15">
        <f>VLOOKUP(B7, 'Source AfDB Index'!$B$5:$J$58,9, FALSE)</f>
        <v>27.61</v>
      </c>
      <c r="D7" s="17">
        <f t="shared" si="0"/>
        <v>0.50514809271102645</v>
      </c>
      <c r="E7" s="15">
        <f t="shared" si="1"/>
        <v>2</v>
      </c>
    </row>
    <row r="8" spans="1:5" x14ac:dyDescent="0.35">
      <c r="A8" s="2">
        <v>6</v>
      </c>
      <c r="B8" s="3" t="s">
        <v>16</v>
      </c>
      <c r="C8" s="15">
        <f>VLOOKUP(B8, 'Source AfDB Index'!$B$5:$J$58,9, FALSE)</f>
        <v>26.09</v>
      </c>
      <c r="D8" s="17">
        <f t="shared" si="0"/>
        <v>0.47067628248741317</v>
      </c>
      <c r="E8" s="15">
        <f t="shared" si="1"/>
        <v>3</v>
      </c>
    </row>
    <row r="9" spans="1:5" x14ac:dyDescent="0.35">
      <c r="A9" s="2">
        <v>7</v>
      </c>
      <c r="B9" s="3" t="s">
        <v>36</v>
      </c>
      <c r="C9" s="15">
        <f>VLOOKUP(B9, 'Source AfDB Index'!$B$5:$J$58,9, FALSE)</f>
        <v>14.23</v>
      </c>
      <c r="D9" s="17">
        <f t="shared" si="0"/>
        <v>0.20170544745316824</v>
      </c>
      <c r="E9" s="15">
        <f t="shared" si="1"/>
        <v>10</v>
      </c>
    </row>
    <row r="10" spans="1:5" x14ac:dyDescent="0.35">
      <c r="A10" s="2">
        <v>8</v>
      </c>
      <c r="B10" s="3" t="s">
        <v>39</v>
      </c>
      <c r="C10" s="15">
        <f>VLOOKUP(B10, 'Source AfDB Index'!$B$5:$J$58,9, FALSE)</f>
        <v>13.41</v>
      </c>
      <c r="D10" s="17">
        <f t="shared" si="0"/>
        <v>0.18310881299042953</v>
      </c>
      <c r="E10" s="15">
        <f t="shared" si="1"/>
        <v>11</v>
      </c>
    </row>
    <row r="11" spans="1:5" x14ac:dyDescent="0.35">
      <c r="A11" s="2">
        <v>9</v>
      </c>
      <c r="B11" s="3" t="s">
        <v>37</v>
      </c>
      <c r="C11" s="15">
        <f>VLOOKUP(B11, 'Source AfDB Index'!$B$5:$J$58,9, FALSE)</f>
        <v>12.42</v>
      </c>
      <c r="D11" s="17">
        <f t="shared" si="0"/>
        <v>0.16065677870004988</v>
      </c>
      <c r="E11" s="15">
        <f t="shared" si="1"/>
        <v>12</v>
      </c>
    </row>
    <row r="12" spans="1:5" x14ac:dyDescent="0.35">
      <c r="A12" s="2">
        <v>10</v>
      </c>
      <c r="B12" s="3" t="s">
        <v>35</v>
      </c>
      <c r="C12" s="15">
        <f>VLOOKUP(B12, 'Source AfDB Index'!$B$5:$J$58,9, FALSE)</f>
        <v>15.05</v>
      </c>
      <c r="D12" s="17">
        <f t="shared" si="0"/>
        <v>0.22030208191590692</v>
      </c>
      <c r="E12" s="15">
        <f t="shared" si="1"/>
        <v>9</v>
      </c>
    </row>
    <row r="13" spans="1:5" x14ac:dyDescent="0.35">
      <c r="A13" s="2">
        <v>11</v>
      </c>
      <c r="B13" s="3" t="s">
        <v>49</v>
      </c>
      <c r="C13" s="15">
        <f>VLOOKUP(B13, 'Source AfDB Index'!$B$5:$J$58,9, FALSE)</f>
        <v>5.3360000000000003</v>
      </c>
      <c r="D13" s="17">
        <f t="shared" si="0"/>
        <v>0</v>
      </c>
      <c r="E13" s="15">
        <f t="shared" si="1"/>
        <v>15</v>
      </c>
    </row>
    <row r="14" spans="1:5" x14ac:dyDescent="0.35">
      <c r="A14" s="2">
        <v>12</v>
      </c>
      <c r="B14" s="3" t="s">
        <v>23</v>
      </c>
      <c r="C14" s="15">
        <f>VLOOKUP(B14, 'Source AfDB Index'!$B$5:$J$58,9, FALSE)</f>
        <v>20.6</v>
      </c>
      <c r="D14" s="17">
        <f t="shared" si="0"/>
        <v>0.34616954687712614</v>
      </c>
      <c r="E14" s="15">
        <f t="shared" si="1"/>
        <v>5</v>
      </c>
    </row>
    <row r="15" spans="1:5" x14ac:dyDescent="0.35">
      <c r="A15" s="2">
        <v>13</v>
      </c>
      <c r="B15" s="3" t="s">
        <v>18</v>
      </c>
      <c r="C15" s="15">
        <f>VLOOKUP(B15, 'Source AfDB Index'!$B$5:$J$58,9, FALSE)</f>
        <v>24.7</v>
      </c>
      <c r="D15" s="17">
        <f t="shared" si="0"/>
        <v>0.43915271919081955</v>
      </c>
      <c r="E15" s="15">
        <f t="shared" si="1"/>
        <v>4</v>
      </c>
    </row>
    <row r="16" spans="1:5" x14ac:dyDescent="0.35">
      <c r="A16" s="2">
        <v>14</v>
      </c>
      <c r="B16" s="3" t="s">
        <v>42</v>
      </c>
      <c r="C16" s="15">
        <f>VLOOKUP(B16, 'Source AfDB Index'!$B$5:$J$58,9, FALSE)</f>
        <v>9.3870000000000005</v>
      </c>
      <c r="D16" s="17">
        <f t="shared" si="0"/>
        <v>9.1871910010432253E-2</v>
      </c>
      <c r="E16" s="15">
        <f t="shared" si="1"/>
        <v>14</v>
      </c>
    </row>
    <row r="17" spans="1:5" x14ac:dyDescent="0.35">
      <c r="A17" s="2">
        <v>15</v>
      </c>
      <c r="B17" s="3" t="s">
        <v>38</v>
      </c>
      <c r="C17" s="15">
        <f>VLOOKUP(B17, 'Source AfDB Index'!$B$5:$J$58,9, FALSE)</f>
        <v>12.17</v>
      </c>
      <c r="D17" s="17">
        <f t="shared" si="0"/>
        <v>0.15498707307116613</v>
      </c>
      <c r="E17" s="15">
        <f t="shared" si="1"/>
        <v>13</v>
      </c>
    </row>
    <row r="18" spans="1:5" x14ac:dyDescent="0.35">
      <c r="B18" s="3"/>
      <c r="D18" s="21"/>
    </row>
    <row r="19" spans="1:5" x14ac:dyDescent="0.35">
      <c r="D19" s="21"/>
    </row>
    <row r="20" spans="1:5" x14ac:dyDescent="0.35">
      <c r="D20" s="21"/>
    </row>
    <row r="21" spans="1:5" x14ac:dyDescent="0.35">
      <c r="D21" s="21"/>
    </row>
    <row r="22" spans="1:5" x14ac:dyDescent="0.35">
      <c r="D22" s="21"/>
    </row>
    <row r="23" spans="1:5" x14ac:dyDescent="0.35">
      <c r="D23" s="21"/>
    </row>
    <row r="24" spans="1:5" x14ac:dyDescent="0.35">
      <c r="D24" s="21"/>
    </row>
    <row r="25" spans="1:5" x14ac:dyDescent="0.35">
      <c r="D25" s="21"/>
    </row>
    <row r="26" spans="1:5" x14ac:dyDescent="0.35">
      <c r="D26" s="21"/>
    </row>
    <row r="27" spans="1:5" x14ac:dyDescent="0.35">
      <c r="D27" s="21"/>
    </row>
    <row r="28" spans="1:5" x14ac:dyDescent="0.35">
      <c r="D28" s="21"/>
    </row>
    <row r="29" spans="1:5" x14ac:dyDescent="0.35">
      <c r="D29" s="21"/>
    </row>
    <row r="30" spans="1:5" x14ac:dyDescent="0.35">
      <c r="D30" s="21"/>
    </row>
    <row r="31" spans="1:5" x14ac:dyDescent="0.35">
      <c r="D31" s="21"/>
    </row>
    <row r="32" spans="1:5" x14ac:dyDescent="0.35">
      <c r="D32" s="21"/>
    </row>
    <row r="33" spans="4:4" x14ac:dyDescent="0.35">
      <c r="D33" s="21"/>
    </row>
    <row r="34" spans="4:4" x14ac:dyDescent="0.35">
      <c r="D34" s="21"/>
    </row>
    <row r="35" spans="4:4" x14ac:dyDescent="0.35">
      <c r="D35" s="21"/>
    </row>
    <row r="36" spans="4:4" x14ac:dyDescent="0.35">
      <c r="D36" s="21"/>
    </row>
    <row r="37" spans="4:4" x14ac:dyDescent="0.35">
      <c r="D37" s="21"/>
    </row>
    <row r="38" spans="4:4" x14ac:dyDescent="0.35">
      <c r="D38" s="21"/>
    </row>
    <row r="39" spans="4:4" x14ac:dyDescent="0.35">
      <c r="D39" s="21"/>
    </row>
    <row r="40" spans="4:4" x14ac:dyDescent="0.35">
      <c r="D40" s="21"/>
    </row>
    <row r="41" spans="4:4" x14ac:dyDescent="0.35">
      <c r="D41" s="21"/>
    </row>
    <row r="42" spans="4:4" x14ac:dyDescent="0.35">
      <c r="D42" s="21"/>
    </row>
    <row r="43" spans="4:4" x14ac:dyDescent="0.35">
      <c r="D43" s="21"/>
    </row>
    <row r="44" spans="4:4" x14ac:dyDescent="0.35">
      <c r="D44" s="21"/>
    </row>
    <row r="45" spans="4:4" x14ac:dyDescent="0.35">
      <c r="D45" s="21"/>
    </row>
    <row r="46" spans="4:4" x14ac:dyDescent="0.35">
      <c r="D46" s="21"/>
    </row>
    <row r="47" spans="4:4" x14ac:dyDescent="0.35">
      <c r="D47" s="21"/>
    </row>
    <row r="48" spans="4:4" x14ac:dyDescent="0.35">
      <c r="D48" s="21"/>
    </row>
    <row r="49" spans="4:4" x14ac:dyDescent="0.35">
      <c r="D49" s="21"/>
    </row>
    <row r="50" spans="4:4" x14ac:dyDescent="0.35">
      <c r="D50" s="21"/>
    </row>
    <row r="51" spans="4:4" x14ac:dyDescent="0.35">
      <c r="D51" s="21"/>
    </row>
    <row r="52" spans="4:4" x14ac:dyDescent="0.35">
      <c r="D52" s="21"/>
    </row>
    <row r="53" spans="4:4" x14ac:dyDescent="0.35">
      <c r="D53" s="21"/>
    </row>
    <row r="54" spans="4:4" x14ac:dyDescent="0.35">
      <c r="D54" s="21"/>
    </row>
    <row r="55" spans="4:4" x14ac:dyDescent="0.35">
      <c r="D55" s="21"/>
    </row>
    <row r="56" spans="4:4" x14ac:dyDescent="0.35">
      <c r="D56" s="21"/>
    </row>
    <row r="57" spans="4:4" x14ac:dyDescent="0.35">
      <c r="D57" s="21"/>
    </row>
    <row r="58" spans="4:4" x14ac:dyDescent="0.35">
      <c r="D58" s="21"/>
    </row>
  </sheetData>
  <mergeCells count="1">
    <mergeCell ref="B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8"/>
  <sheetViews>
    <sheetView zoomScale="90" zoomScaleNormal="90" workbookViewId="0">
      <selection activeCell="H16" sqref="H16"/>
    </sheetView>
  </sheetViews>
  <sheetFormatPr defaultRowHeight="14.5" x14ac:dyDescent="0.35"/>
  <cols>
    <col min="1" max="1" width="9.1796875" style="18"/>
    <col min="2" max="2" width="12.1796875" style="7" bestFit="1" customWidth="1"/>
    <col min="3" max="3" width="9.1796875" style="15"/>
    <col min="4" max="4" width="8.7265625" style="20"/>
    <col min="5" max="5" width="9.1796875" style="15"/>
  </cols>
  <sheetData>
    <row r="1" spans="1:5" ht="21" x14ac:dyDescent="0.5">
      <c r="B1" s="26" t="s">
        <v>69</v>
      </c>
      <c r="C1" s="26"/>
      <c r="D1" s="26"/>
      <c r="E1" s="26"/>
    </row>
    <row r="2" spans="1:5" x14ac:dyDescent="0.35">
      <c r="B2" s="9"/>
      <c r="C2" s="15" t="s">
        <v>58</v>
      </c>
      <c r="D2" s="10" t="s">
        <v>60</v>
      </c>
      <c r="E2" s="15" t="s">
        <v>0</v>
      </c>
    </row>
    <row r="3" spans="1:5" x14ac:dyDescent="0.35">
      <c r="A3" s="18">
        <v>1</v>
      </c>
      <c r="B3" s="3" t="s">
        <v>17</v>
      </c>
      <c r="C3" s="15">
        <f>VLOOKUP(B3, 'Source AfDB Index'!$B$5:$J$58,9, FALSE)</f>
        <v>23.92</v>
      </c>
      <c r="D3" s="17">
        <f>(C3-MIN(C$3:C$10))/(MAX(C$3:C$10)-MIN(C$3:C$10))</f>
        <v>0.97858672376873668</v>
      </c>
      <c r="E3" s="15">
        <f>_xlfn.RANK.EQ(D3,$D$3:$D$10)</f>
        <v>2</v>
      </c>
    </row>
    <row r="4" spans="1:5" x14ac:dyDescent="0.35">
      <c r="A4" s="18">
        <v>2</v>
      </c>
      <c r="B4" s="3" t="s">
        <v>43</v>
      </c>
      <c r="C4" s="15">
        <f>VLOOKUP(B4, 'Source AfDB Index'!$B$5:$J$58,9, FALSE)</f>
        <v>8.2650000000000006</v>
      </c>
      <c r="D4" s="17">
        <f t="shared" ref="D4:D10" si="0">(C4-MIN(C$3:C$10))/(MAX(C$3:C$10)-MIN(C$3:C$10))</f>
        <v>0.23364263621222936</v>
      </c>
      <c r="E4" s="15">
        <f t="shared" ref="E4:E10" si="1">_xlfn.RANK.EQ(D4,$D$3:$D$10)</f>
        <v>5</v>
      </c>
    </row>
    <row r="5" spans="1:5" x14ac:dyDescent="0.35">
      <c r="A5" s="18">
        <v>3</v>
      </c>
      <c r="B5" s="3" t="s">
        <v>46</v>
      </c>
      <c r="C5" s="15">
        <f>VLOOKUP(B5, 'Source AfDB Index'!$B$5:$J$58,9, FALSE)</f>
        <v>7.5570000000000004</v>
      </c>
      <c r="D5" s="17">
        <f t="shared" si="0"/>
        <v>0.19995241494170829</v>
      </c>
      <c r="E5" s="15">
        <f t="shared" si="1"/>
        <v>6</v>
      </c>
    </row>
    <row r="6" spans="1:5" x14ac:dyDescent="0.35">
      <c r="A6" s="18">
        <v>4</v>
      </c>
      <c r="B6" s="3" t="s">
        <v>19</v>
      </c>
      <c r="C6" s="15">
        <f>VLOOKUP(B6, 'Source AfDB Index'!$B$5:$J$58,9, FALSE)</f>
        <v>24.37</v>
      </c>
      <c r="D6" s="17">
        <f t="shared" si="0"/>
        <v>1</v>
      </c>
      <c r="E6" s="15">
        <f t="shared" si="1"/>
        <v>1</v>
      </c>
    </row>
    <row r="7" spans="1:5" x14ac:dyDescent="0.35">
      <c r="A7" s="18">
        <v>5</v>
      </c>
      <c r="B7" s="3" t="s">
        <v>50</v>
      </c>
      <c r="C7" s="15">
        <f>VLOOKUP(B7, 'Source AfDB Index'!$B$5:$J$58,9, FALSE)</f>
        <v>3.355</v>
      </c>
      <c r="D7" s="17">
        <f t="shared" si="0"/>
        <v>0</v>
      </c>
      <c r="E7" s="15">
        <f t="shared" si="1"/>
        <v>8</v>
      </c>
    </row>
    <row r="8" spans="1:5" x14ac:dyDescent="0.35">
      <c r="A8" s="18">
        <v>6</v>
      </c>
      <c r="B8" s="3" t="s">
        <v>51</v>
      </c>
      <c r="C8" s="15">
        <f>VLOOKUP(B8, 'Source AfDB Index'!$B$5:$J$58,9, FALSE)</f>
        <v>4.9390000000000001</v>
      </c>
      <c r="D8" s="17">
        <f t="shared" si="0"/>
        <v>7.5374732334047109E-2</v>
      </c>
      <c r="E8" s="15">
        <f t="shared" si="1"/>
        <v>7</v>
      </c>
    </row>
    <row r="9" spans="1:5" x14ac:dyDescent="0.35">
      <c r="A9" s="18">
        <v>7</v>
      </c>
      <c r="B9" s="3" t="s">
        <v>34</v>
      </c>
      <c r="C9" s="15">
        <f>VLOOKUP(B9, 'Source AfDB Index'!$B$5:$J$58,9, FALSE)</f>
        <v>14.67</v>
      </c>
      <c r="D9" s="17">
        <f t="shared" si="0"/>
        <v>0.53842493457054486</v>
      </c>
      <c r="E9" s="15">
        <f t="shared" si="1"/>
        <v>4</v>
      </c>
    </row>
    <row r="10" spans="1:5" x14ac:dyDescent="0.35">
      <c r="A10" s="18">
        <v>8</v>
      </c>
      <c r="B10" s="3" t="s">
        <v>24</v>
      </c>
      <c r="C10" s="15">
        <f>VLOOKUP(B10, 'Source AfDB Index'!$B$5:$J$58,9, FALSE)</f>
        <v>20</v>
      </c>
      <c r="D10" s="17">
        <f t="shared" si="0"/>
        <v>0.79205329526528667</v>
      </c>
      <c r="E10" s="15">
        <f t="shared" si="1"/>
        <v>3</v>
      </c>
    </row>
    <row r="11" spans="1:5" x14ac:dyDescent="0.35">
      <c r="B11" s="3"/>
      <c r="D11" s="21"/>
    </row>
    <row r="12" spans="1:5" x14ac:dyDescent="0.35">
      <c r="D12" s="21"/>
    </row>
    <row r="13" spans="1:5" x14ac:dyDescent="0.35">
      <c r="D13" s="21"/>
    </row>
    <row r="14" spans="1:5" x14ac:dyDescent="0.35">
      <c r="D14" s="21"/>
    </row>
    <row r="15" spans="1:5" x14ac:dyDescent="0.35">
      <c r="D15" s="21"/>
    </row>
    <row r="16" spans="1:5" x14ac:dyDescent="0.35">
      <c r="D16" s="21"/>
    </row>
    <row r="17" spans="4:4" x14ac:dyDescent="0.35">
      <c r="D17" s="21"/>
    </row>
    <row r="18" spans="4:4" x14ac:dyDescent="0.35">
      <c r="D18" s="21"/>
    </row>
    <row r="19" spans="4:4" x14ac:dyDescent="0.35">
      <c r="D19" s="21"/>
    </row>
    <row r="20" spans="4:4" x14ac:dyDescent="0.35">
      <c r="D20" s="21"/>
    </row>
    <row r="21" spans="4:4" x14ac:dyDescent="0.35">
      <c r="D21" s="21"/>
    </row>
    <row r="22" spans="4:4" x14ac:dyDescent="0.35">
      <c r="D22" s="21"/>
    </row>
    <row r="23" spans="4:4" x14ac:dyDescent="0.35">
      <c r="D23" s="21"/>
    </row>
    <row r="24" spans="4:4" x14ac:dyDescent="0.35">
      <c r="D24" s="21"/>
    </row>
    <row r="25" spans="4:4" x14ac:dyDescent="0.35">
      <c r="D25" s="21"/>
    </row>
    <row r="26" spans="4:4" x14ac:dyDescent="0.35">
      <c r="D26" s="21"/>
    </row>
    <row r="27" spans="4:4" x14ac:dyDescent="0.35">
      <c r="D27" s="21"/>
    </row>
    <row r="28" spans="4:4" x14ac:dyDescent="0.35">
      <c r="D28" s="21"/>
    </row>
    <row r="29" spans="4:4" x14ac:dyDescent="0.35">
      <c r="D29" s="21"/>
    </row>
    <row r="30" spans="4:4" x14ac:dyDescent="0.35">
      <c r="D30" s="21"/>
    </row>
    <row r="31" spans="4:4" x14ac:dyDescent="0.35">
      <c r="D31" s="21"/>
    </row>
    <row r="32" spans="4:4" x14ac:dyDescent="0.35">
      <c r="D32" s="21"/>
    </row>
    <row r="33" spans="4:4" x14ac:dyDescent="0.35">
      <c r="D33" s="21"/>
    </row>
    <row r="34" spans="4:4" x14ac:dyDescent="0.35">
      <c r="D34" s="21"/>
    </row>
    <row r="35" spans="4:4" x14ac:dyDescent="0.35">
      <c r="D35" s="21"/>
    </row>
    <row r="36" spans="4:4" x14ac:dyDescent="0.35">
      <c r="D36" s="21"/>
    </row>
    <row r="37" spans="4:4" x14ac:dyDescent="0.35">
      <c r="D37" s="21"/>
    </row>
    <row r="38" spans="4:4" x14ac:dyDescent="0.35">
      <c r="D38" s="21"/>
    </row>
    <row r="39" spans="4:4" x14ac:dyDescent="0.35">
      <c r="D39" s="21"/>
    </row>
    <row r="40" spans="4:4" x14ac:dyDescent="0.35">
      <c r="D40" s="21"/>
    </row>
    <row r="41" spans="4:4" x14ac:dyDescent="0.35">
      <c r="D41" s="21"/>
    </row>
    <row r="42" spans="4:4" x14ac:dyDescent="0.35">
      <c r="D42" s="21"/>
    </row>
    <row r="43" spans="4:4" x14ac:dyDescent="0.35">
      <c r="D43" s="21"/>
    </row>
    <row r="44" spans="4:4" x14ac:dyDescent="0.35">
      <c r="D44" s="21"/>
    </row>
    <row r="45" spans="4:4" x14ac:dyDescent="0.35">
      <c r="D45" s="21"/>
    </row>
    <row r="46" spans="4:4" x14ac:dyDescent="0.35">
      <c r="D46" s="21"/>
    </row>
    <row r="47" spans="4:4" x14ac:dyDescent="0.35">
      <c r="D47" s="21"/>
    </row>
    <row r="48" spans="4:4" x14ac:dyDescent="0.35">
      <c r="D48" s="21"/>
    </row>
    <row r="49" spans="4:4" x14ac:dyDescent="0.35">
      <c r="D49" s="21"/>
    </row>
    <row r="50" spans="4:4" x14ac:dyDescent="0.35">
      <c r="D50" s="21"/>
    </row>
    <row r="51" spans="4:4" x14ac:dyDescent="0.35">
      <c r="D51" s="21"/>
    </row>
    <row r="52" spans="4:4" x14ac:dyDescent="0.35">
      <c r="D52" s="21"/>
    </row>
    <row r="53" spans="4:4" x14ac:dyDescent="0.35">
      <c r="D53" s="21"/>
    </row>
    <row r="54" spans="4:4" x14ac:dyDescent="0.35">
      <c r="D54" s="21"/>
    </row>
    <row r="55" spans="4:4" x14ac:dyDescent="0.35">
      <c r="D55" s="21"/>
    </row>
    <row r="56" spans="4:4" x14ac:dyDescent="0.35">
      <c r="D56" s="21"/>
    </row>
    <row r="57" spans="4:4" x14ac:dyDescent="0.35">
      <c r="D57" s="21"/>
    </row>
    <row r="58" spans="4:4" x14ac:dyDescent="0.35">
      <c r="D58" s="21"/>
    </row>
  </sheetData>
  <mergeCells count="1">
    <mergeCell ref="B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8"/>
  <sheetViews>
    <sheetView tabSelected="1" zoomScale="90" zoomScaleNormal="90" workbookViewId="0">
      <selection activeCell="B15" sqref="B15"/>
    </sheetView>
  </sheetViews>
  <sheetFormatPr defaultRowHeight="14.5" x14ac:dyDescent="0.35"/>
  <cols>
    <col min="1" max="1" width="9.1796875" style="18"/>
    <col min="2" max="2" width="28.54296875" bestFit="1" customWidth="1"/>
    <col min="3" max="3" width="9.1796875" style="15"/>
    <col min="4" max="4" width="8.7265625" style="20"/>
    <col min="5" max="5" width="9.1796875" style="15"/>
  </cols>
  <sheetData>
    <row r="1" spans="1:5" ht="21" x14ac:dyDescent="0.5">
      <c r="B1" s="26" t="s">
        <v>70</v>
      </c>
      <c r="C1" s="26"/>
      <c r="D1" s="26"/>
      <c r="E1" s="26"/>
    </row>
    <row r="2" spans="1:5" x14ac:dyDescent="0.35">
      <c r="B2" s="4"/>
      <c r="C2" s="15" t="s">
        <v>58</v>
      </c>
      <c r="D2" s="10" t="s">
        <v>60</v>
      </c>
      <c r="E2" s="15" t="s">
        <v>0</v>
      </c>
    </row>
    <row r="3" spans="1:5" x14ac:dyDescent="0.35">
      <c r="A3" s="18">
        <v>1</v>
      </c>
      <c r="B3" s="3" t="s">
        <v>29</v>
      </c>
      <c r="C3" s="15">
        <f>VLOOKUP(B3, 'Source AfDB Index'!$B$5:$J$58,9, FALSE)</f>
        <v>16.46</v>
      </c>
      <c r="D3" s="17">
        <f t="shared" ref="D3:D17" si="0">(C3-MIN($C$3:$C$18))/(MAX($C$3:$C$18)-MIN($C$3:$C$18))</f>
        <v>9.6750119523770661E-2</v>
      </c>
      <c r="E3" s="15">
        <f t="shared" ref="E3:E17" si="1">_xlfn.RANK.EQ(D3,$D$3:$D$18)</f>
        <v>11</v>
      </c>
    </row>
    <row r="4" spans="1:5" x14ac:dyDescent="0.35">
      <c r="A4" s="18">
        <v>2</v>
      </c>
      <c r="B4" s="3" t="s">
        <v>10</v>
      </c>
      <c r="C4" s="15">
        <f>VLOOKUP(B4, 'Source AfDB Index'!$B$5:$J$58,9, FALSE)</f>
        <v>35.630000000000003</v>
      </c>
      <c r="D4" s="17">
        <f t="shared" si="0"/>
        <v>0.32028872278647808</v>
      </c>
      <c r="E4" s="15">
        <f t="shared" si="1"/>
        <v>4</v>
      </c>
    </row>
    <row r="5" spans="1:5" x14ac:dyDescent="0.35">
      <c r="A5" s="18">
        <v>3</v>
      </c>
      <c r="B5" s="3" t="s">
        <v>75</v>
      </c>
      <c r="C5" s="15">
        <f>VLOOKUP(B5, 'Source AfDB Index'!$B$5:$J$58,9, FALSE)</f>
        <v>8.1630000000000003</v>
      </c>
      <c r="D5" s="17">
        <f t="shared" si="0"/>
        <v>0</v>
      </c>
      <c r="E5" s="15">
        <f t="shared" si="1"/>
        <v>16</v>
      </c>
    </row>
    <row r="6" spans="1:5" x14ac:dyDescent="0.35">
      <c r="A6" s="18">
        <v>4</v>
      </c>
      <c r="B6" s="3" t="s">
        <v>30</v>
      </c>
      <c r="C6" s="15">
        <f>VLOOKUP(B6, 'Source AfDB Index'!$B$5:$J$58,9, FALSE)</f>
        <v>15.68</v>
      </c>
      <c r="D6" s="17">
        <f t="shared" si="0"/>
        <v>8.7654652098370964E-2</v>
      </c>
      <c r="E6" s="15">
        <f t="shared" si="1"/>
        <v>12</v>
      </c>
    </row>
    <row r="7" spans="1:5" x14ac:dyDescent="0.35">
      <c r="A7" s="18">
        <v>5</v>
      </c>
      <c r="B7" s="3" t="s">
        <v>44</v>
      </c>
      <c r="C7" s="15">
        <f>VLOOKUP(B7, 'Source AfDB Index'!$B$5:$J$58,9, FALSE)</f>
        <v>8.4469999999999992</v>
      </c>
      <c r="D7" s="17">
        <f t="shared" si="0"/>
        <v>3.3116830112993566E-3</v>
      </c>
      <c r="E7" s="15">
        <f t="shared" si="1"/>
        <v>15</v>
      </c>
    </row>
    <row r="8" spans="1:5" x14ac:dyDescent="0.35">
      <c r="A8" s="18">
        <v>6</v>
      </c>
      <c r="B8" s="3" t="s">
        <v>27</v>
      </c>
      <c r="C8" s="15">
        <f>VLOOKUP(B8, 'Source AfDB Index'!$B$5:$J$58,9, FALSE)</f>
        <v>18.440000000000001</v>
      </c>
      <c r="D8" s="17">
        <f t="shared" si="0"/>
        <v>0.11983861375747752</v>
      </c>
      <c r="E8" s="15">
        <f t="shared" si="1"/>
        <v>10</v>
      </c>
    </row>
    <row r="9" spans="1:5" x14ac:dyDescent="0.35">
      <c r="A9" s="18">
        <v>7</v>
      </c>
      <c r="B9" s="3" t="s">
        <v>5</v>
      </c>
      <c r="C9" s="15">
        <f>VLOOKUP(B9, 'Source AfDB Index'!$B$5:$J$58,9, FALSE)</f>
        <v>74.069999999999993</v>
      </c>
      <c r="D9" s="17">
        <f t="shared" si="0"/>
        <v>0.76853201487925171</v>
      </c>
      <c r="E9" s="15">
        <f t="shared" si="1"/>
        <v>3</v>
      </c>
    </row>
    <row r="10" spans="1:5" x14ac:dyDescent="0.35">
      <c r="A10" s="18">
        <v>8</v>
      </c>
      <c r="B10" s="3" t="s">
        <v>41</v>
      </c>
      <c r="C10" s="15">
        <f>VLOOKUP(B10, 'Source AfDB Index'!$B$5:$J$58,9, FALSE)</f>
        <v>11.6</v>
      </c>
      <c r="D10" s="17">
        <f t="shared" si="0"/>
        <v>4.0078360950126513E-2</v>
      </c>
      <c r="E10" s="15">
        <f t="shared" si="1"/>
        <v>14</v>
      </c>
    </row>
    <row r="11" spans="1:5" x14ac:dyDescent="0.35">
      <c r="A11" s="18">
        <v>9</v>
      </c>
      <c r="B11" s="3" t="s">
        <v>11</v>
      </c>
      <c r="C11" s="15">
        <f>VLOOKUP(B11, 'Source AfDB Index'!$B$5:$J$58,9, FALSE)</f>
        <v>28.79</v>
      </c>
      <c r="D11" s="17">
        <f t="shared" si="0"/>
        <v>0.24052846997912705</v>
      </c>
      <c r="E11" s="15">
        <f t="shared" si="1"/>
        <v>5</v>
      </c>
    </row>
    <row r="12" spans="1:5" x14ac:dyDescent="0.35">
      <c r="A12" s="18">
        <v>10</v>
      </c>
      <c r="B12" s="3" t="s">
        <v>2</v>
      </c>
      <c r="C12" s="15">
        <f>VLOOKUP(B12, 'Source AfDB Index'!$B$5:$J$58,9, FALSE)</f>
        <v>93.92</v>
      </c>
      <c r="D12" s="17">
        <f t="shared" si="0"/>
        <v>1</v>
      </c>
      <c r="E12" s="15">
        <f t="shared" si="1"/>
        <v>1</v>
      </c>
    </row>
    <row r="13" spans="1:5" x14ac:dyDescent="0.35">
      <c r="A13" s="18">
        <v>11</v>
      </c>
      <c r="B13" s="3" t="s">
        <v>3</v>
      </c>
      <c r="C13" s="15">
        <f>VLOOKUP(B13, 'Source AfDB Index'!$B$5:$J$58,9, FALSE)</f>
        <v>75.510000000000005</v>
      </c>
      <c r="D13" s="17">
        <f t="shared" si="0"/>
        <v>0.78532364704922053</v>
      </c>
      <c r="E13" s="15">
        <f t="shared" si="1"/>
        <v>2</v>
      </c>
    </row>
    <row r="14" spans="1:5" x14ac:dyDescent="0.35">
      <c r="A14" s="18">
        <v>12</v>
      </c>
      <c r="B14" s="3" t="s">
        <v>76</v>
      </c>
      <c r="C14" s="15">
        <f>VLOOKUP(B14, 'Source AfDB Index'!$B$5:$J$58,9, FALSE)</f>
        <v>24.62</v>
      </c>
      <c r="D14" s="17">
        <f t="shared" si="0"/>
        <v>0.19190270182025956</v>
      </c>
      <c r="E14" s="15">
        <f t="shared" si="1"/>
        <v>6</v>
      </c>
    </row>
    <row r="15" spans="1:5" x14ac:dyDescent="0.35">
      <c r="A15" s="18">
        <v>13</v>
      </c>
      <c r="B15" s="3" t="s">
        <v>77</v>
      </c>
      <c r="C15" s="15">
        <f>VLOOKUP(B15, 'Source AfDB Index'!$B$5:$J$58,9, FALSE)</f>
        <v>11.97</v>
      </c>
      <c r="D15" s="17">
        <f t="shared" si="0"/>
        <v>4.4392877549354573E-2</v>
      </c>
      <c r="E15" s="15">
        <f t="shared" si="1"/>
        <v>13</v>
      </c>
    </row>
    <row r="16" spans="1:5" x14ac:dyDescent="0.35">
      <c r="A16" s="18">
        <v>14</v>
      </c>
      <c r="B16" s="3" t="s">
        <v>21</v>
      </c>
      <c r="C16" s="15">
        <f>VLOOKUP(B16, 'Source AfDB Index'!$B$5:$J$58,9, FALSE)</f>
        <v>21.54</v>
      </c>
      <c r="D16" s="17">
        <f t="shared" si="0"/>
        <v>0.15598726634560442</v>
      </c>
      <c r="E16" s="15">
        <f t="shared" si="1"/>
        <v>9</v>
      </c>
    </row>
    <row r="17" spans="1:5" x14ac:dyDescent="0.35">
      <c r="A17" s="18">
        <v>15</v>
      </c>
      <c r="B17" s="3" t="s">
        <v>15</v>
      </c>
      <c r="C17" s="15">
        <f>VLOOKUP(B17, 'Source AfDB Index'!$B$5:$J$58,9, FALSE)</f>
        <v>24.14</v>
      </c>
      <c r="D17" s="17">
        <f t="shared" si="0"/>
        <v>0.1863054910969367</v>
      </c>
      <c r="E17" s="15">
        <f t="shared" si="1"/>
        <v>7</v>
      </c>
    </row>
    <row r="18" spans="1:5" x14ac:dyDescent="0.35">
      <c r="B18" s="3" t="s">
        <v>20</v>
      </c>
      <c r="C18" s="15">
        <f>VLOOKUP(B18, 'Source AfDB Index'!$B$5:$J$58,9, FALSE)</f>
        <v>22.11</v>
      </c>
      <c r="D18" s="17">
        <f>(C18-MIN($C$3:$C$18))/(MAX($C$3:$C$18)-MIN($C$3:$C$18))</f>
        <v>0.16263395407955034</v>
      </c>
      <c r="E18" s="15">
        <f>_xlfn.RANK.EQ(D18,$D$3:$D$18)</f>
        <v>8</v>
      </c>
    </row>
    <row r="19" spans="1:5" x14ac:dyDescent="0.35">
      <c r="D19" s="21"/>
    </row>
    <row r="20" spans="1:5" x14ac:dyDescent="0.35">
      <c r="D20" s="21"/>
    </row>
    <row r="21" spans="1:5" x14ac:dyDescent="0.35">
      <c r="D21" s="21"/>
    </row>
    <row r="22" spans="1:5" x14ac:dyDescent="0.35">
      <c r="D22" s="21"/>
    </row>
    <row r="23" spans="1:5" x14ac:dyDescent="0.35">
      <c r="D23" s="21"/>
    </row>
    <row r="24" spans="1:5" x14ac:dyDescent="0.35">
      <c r="D24" s="21"/>
    </row>
    <row r="25" spans="1:5" x14ac:dyDescent="0.35">
      <c r="D25" s="21"/>
    </row>
    <row r="26" spans="1:5" x14ac:dyDescent="0.35">
      <c r="D26" s="21"/>
    </row>
    <row r="27" spans="1:5" x14ac:dyDescent="0.35">
      <c r="D27" s="21"/>
    </row>
    <row r="28" spans="1:5" x14ac:dyDescent="0.35">
      <c r="D28" s="21"/>
    </row>
    <row r="29" spans="1:5" x14ac:dyDescent="0.35">
      <c r="D29" s="21"/>
    </row>
    <row r="30" spans="1:5" x14ac:dyDescent="0.35">
      <c r="D30" s="21"/>
    </row>
    <row r="31" spans="1:5" x14ac:dyDescent="0.35">
      <c r="D31" s="21"/>
    </row>
    <row r="32" spans="1:5" x14ac:dyDescent="0.35">
      <c r="D32" s="21"/>
    </row>
    <row r="33" spans="4:4" x14ac:dyDescent="0.35">
      <c r="D33" s="21"/>
    </row>
    <row r="34" spans="4:4" x14ac:dyDescent="0.35">
      <c r="D34" s="21"/>
    </row>
    <row r="35" spans="4:4" x14ac:dyDescent="0.35">
      <c r="D35" s="21"/>
    </row>
    <row r="36" spans="4:4" x14ac:dyDescent="0.35">
      <c r="D36" s="21"/>
    </row>
    <row r="37" spans="4:4" x14ac:dyDescent="0.35">
      <c r="D37" s="21"/>
    </row>
    <row r="38" spans="4:4" x14ac:dyDescent="0.35">
      <c r="D38" s="21"/>
    </row>
    <row r="39" spans="4:4" x14ac:dyDescent="0.35">
      <c r="D39" s="21"/>
    </row>
    <row r="40" spans="4:4" x14ac:dyDescent="0.35">
      <c r="D40" s="21"/>
    </row>
    <row r="41" spans="4:4" x14ac:dyDescent="0.35">
      <c r="D41" s="21"/>
    </row>
    <row r="42" spans="4:4" x14ac:dyDescent="0.35">
      <c r="D42" s="21"/>
    </row>
    <row r="43" spans="4:4" x14ac:dyDescent="0.35">
      <c r="D43" s="21"/>
    </row>
    <row r="44" spans="4:4" x14ac:dyDescent="0.35">
      <c r="D44" s="21"/>
    </row>
    <row r="45" spans="4:4" x14ac:dyDescent="0.35">
      <c r="D45" s="21"/>
    </row>
    <row r="46" spans="4:4" x14ac:dyDescent="0.35">
      <c r="D46" s="21"/>
    </row>
    <row r="47" spans="4:4" x14ac:dyDescent="0.35">
      <c r="D47" s="21"/>
    </row>
    <row r="48" spans="4:4" x14ac:dyDescent="0.35">
      <c r="D48" s="21"/>
    </row>
    <row r="49" spans="4:4" x14ac:dyDescent="0.35">
      <c r="D49" s="21"/>
    </row>
    <row r="50" spans="4:4" x14ac:dyDescent="0.35">
      <c r="D50" s="21"/>
    </row>
    <row r="51" spans="4:4" x14ac:dyDescent="0.35">
      <c r="D51" s="21"/>
    </row>
    <row r="52" spans="4:4" x14ac:dyDescent="0.35">
      <c r="D52" s="21"/>
    </row>
    <row r="53" spans="4:4" x14ac:dyDescent="0.35">
      <c r="D53" s="21"/>
    </row>
    <row r="54" spans="4:4" x14ac:dyDescent="0.35">
      <c r="D54" s="21"/>
    </row>
    <row r="55" spans="4:4" x14ac:dyDescent="0.35">
      <c r="D55" s="21"/>
    </row>
    <row r="56" spans="4:4" x14ac:dyDescent="0.35">
      <c r="D56" s="21"/>
    </row>
    <row r="57" spans="4:4" x14ac:dyDescent="0.35">
      <c r="D57" s="21"/>
    </row>
    <row r="58" spans="4:4" x14ac:dyDescent="0.35">
      <c r="D58" s="21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Source AfDB Index</vt:lpstr>
      <vt:lpstr>Africa</vt:lpstr>
      <vt:lpstr>CENSAD</vt:lpstr>
      <vt:lpstr>COMESA</vt:lpstr>
      <vt:lpstr>ECCAS</vt:lpstr>
      <vt:lpstr>EAC</vt:lpstr>
      <vt:lpstr>ECOWAS</vt:lpstr>
      <vt:lpstr>IGAD</vt:lpstr>
      <vt:lpstr>SADC</vt:lpstr>
      <vt:lpstr>UMA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Shamnaaz Sufrauj</cp:lastModifiedBy>
  <dcterms:created xsi:type="dcterms:W3CDTF">2017-07-06T14:41:00Z</dcterms:created>
  <dcterms:modified xsi:type="dcterms:W3CDTF">2019-07-28T19:27:21Z</dcterms:modified>
</cp:coreProperties>
</file>